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isuke Tanaka\Desktop\"/>
    </mc:Choice>
  </mc:AlternateContent>
  <xr:revisionPtr revIDLastSave="0" documentId="8_{D18566F2-3587-44FC-81DF-7010AF27DD8F}" xr6:coauthVersionLast="47" xr6:coauthVersionMax="47" xr10:uidLastSave="{00000000-0000-0000-0000-000000000000}"/>
  <bookViews>
    <workbookView xWindow="-120" yWindow="-120" windowWidth="29040" windowHeight="15720" activeTab="3"/>
  </bookViews>
  <sheets>
    <sheet name="(H31) 19-E" sheetId="55" r:id="rId1"/>
    <sheet name="(R2) 20-E" sheetId="57" r:id="rId2"/>
    <sheet name="(R3) 21-E" sheetId="58" r:id="rId3"/>
    <sheet name="(R4) 22-E" sheetId="60" r:id="rId4"/>
    <sheet name="注意事項" sheetId="52" r:id="rId5"/>
  </sheets>
  <definedNames>
    <definedName name="_xlnm.Print_Area" localSheetId="0">'(H31) 19-E'!$B$1:$AP$105</definedName>
    <definedName name="_xlnm.Print_Area" localSheetId="1">'(R2) 20-E'!$B$1:$AK$106</definedName>
    <definedName name="_xlnm.Print_Area" localSheetId="2">'(R3) 21-E'!$B$1:$AK$107</definedName>
    <definedName name="_xlnm.Print_Area" localSheetId="3">'(R4) 22-E'!$B$1:$AK$109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55" i="60" l="1"/>
  <c r="AI53" i="58"/>
  <c r="Q20" i="60"/>
  <c r="Q15" i="60"/>
  <c r="S14" i="60"/>
  <c r="Z20" i="60"/>
  <c r="Y14" i="60"/>
  <c r="AE20" i="60"/>
  <c r="Y20" i="60"/>
  <c r="Z15" i="60"/>
  <c r="S104" i="60"/>
  <c r="AF14" i="60"/>
  <c r="AE14" i="60"/>
  <c r="AH102" i="60"/>
  <c r="AG102" i="60"/>
  <c r="AD102" i="60"/>
  <c r="AC102" i="60"/>
  <c r="AB102" i="60"/>
  <c r="AA102" i="60"/>
  <c r="Z102" i="60"/>
  <c r="Y102" i="60"/>
  <c r="V102" i="60"/>
  <c r="L102" i="60"/>
  <c r="AH100" i="58"/>
  <c r="AG100" i="58"/>
  <c r="AD100" i="58"/>
  <c r="AC100" i="58"/>
  <c r="AB100" i="58"/>
  <c r="AA100" i="58"/>
  <c r="Z100" i="58"/>
  <c r="Y100" i="58"/>
  <c r="V100" i="58"/>
  <c r="L100" i="58"/>
  <c r="AH99" i="57"/>
  <c r="AG99" i="57"/>
  <c r="AD99" i="57"/>
  <c r="AC99" i="57"/>
  <c r="AB99" i="57"/>
  <c r="AA99" i="57"/>
  <c r="Z99" i="57"/>
  <c r="Y99" i="57"/>
  <c r="V99" i="57"/>
  <c r="L99" i="57"/>
  <c r="AH103" i="60"/>
  <c r="AG103" i="60"/>
  <c r="AD103" i="60"/>
  <c r="AC103" i="60"/>
  <c r="AB103" i="60"/>
  <c r="AA103" i="60"/>
  <c r="Z103" i="60"/>
  <c r="Y103" i="60"/>
  <c r="V103" i="60"/>
  <c r="L103" i="60"/>
  <c r="AH101" i="60"/>
  <c r="AG101" i="60"/>
  <c r="AD101" i="60"/>
  <c r="AC101" i="60"/>
  <c r="AB101" i="60"/>
  <c r="AA101" i="60"/>
  <c r="Z101" i="60"/>
  <c r="Y101" i="60"/>
  <c r="V101" i="60"/>
  <c r="L101" i="60"/>
  <c r="AI100" i="60"/>
  <c r="AH100" i="60"/>
  <c r="AG100" i="60"/>
  <c r="AD100" i="60"/>
  <c r="AC100" i="60"/>
  <c r="AB100" i="60"/>
  <c r="AA100" i="60"/>
  <c r="Z100" i="60"/>
  <c r="Y100" i="60"/>
  <c r="V100" i="60"/>
  <c r="L100" i="60"/>
  <c r="AH99" i="60"/>
  <c r="AG99" i="60"/>
  <c r="AD99" i="60"/>
  <c r="AC99" i="60"/>
  <c r="AB99" i="60"/>
  <c r="AA99" i="60"/>
  <c r="Z99" i="60"/>
  <c r="Y99" i="60"/>
  <c r="V99" i="60"/>
  <c r="L99" i="60"/>
  <c r="AH98" i="60"/>
  <c r="AG98" i="60"/>
  <c r="AD98" i="60"/>
  <c r="AC98" i="60"/>
  <c r="AB98" i="60"/>
  <c r="AA98" i="60"/>
  <c r="Z98" i="60"/>
  <c r="Y98" i="60"/>
  <c r="V98" i="60"/>
  <c r="L98" i="60"/>
  <c r="AH97" i="60"/>
  <c r="AG97" i="60"/>
  <c r="AD97" i="60"/>
  <c r="AC97" i="60"/>
  <c r="AB97" i="60"/>
  <c r="AA97" i="60"/>
  <c r="Z97" i="60"/>
  <c r="Y97" i="60"/>
  <c r="V97" i="60"/>
  <c r="L97" i="60"/>
  <c r="AH96" i="60"/>
  <c r="AG96" i="60"/>
  <c r="AD96" i="60"/>
  <c r="AC96" i="60"/>
  <c r="AB96" i="60"/>
  <c r="AA96" i="60"/>
  <c r="Z96" i="60"/>
  <c r="Y96" i="60"/>
  <c r="V96" i="60"/>
  <c r="L96" i="60"/>
  <c r="AH95" i="60"/>
  <c r="AG95" i="60"/>
  <c r="AD95" i="60"/>
  <c r="AC95" i="60"/>
  <c r="AB95" i="60"/>
  <c r="AA95" i="60"/>
  <c r="Z95" i="60"/>
  <c r="Y95" i="60"/>
  <c r="V95" i="60"/>
  <c r="L95" i="60"/>
  <c r="AH94" i="60"/>
  <c r="AG94" i="60"/>
  <c r="AD94" i="60"/>
  <c r="AC94" i="60"/>
  <c r="AB94" i="60"/>
  <c r="AA94" i="60"/>
  <c r="Z94" i="60"/>
  <c r="Y94" i="60"/>
  <c r="V94" i="60"/>
  <c r="L94" i="60"/>
  <c r="AH93" i="60"/>
  <c r="AG93" i="60"/>
  <c r="AD93" i="60"/>
  <c r="AC93" i="60"/>
  <c r="AB93" i="60"/>
  <c r="AA93" i="60"/>
  <c r="Z93" i="60"/>
  <c r="Y93" i="60"/>
  <c r="V93" i="60"/>
  <c r="L93" i="60"/>
  <c r="AH92" i="60"/>
  <c r="AG92" i="60"/>
  <c r="AD92" i="60"/>
  <c r="AC92" i="60"/>
  <c r="AB92" i="60"/>
  <c r="AA92" i="60"/>
  <c r="Z92" i="60"/>
  <c r="Y92" i="60"/>
  <c r="V92" i="60"/>
  <c r="L92" i="60"/>
  <c r="AH91" i="60"/>
  <c r="AG91" i="60"/>
  <c r="AD91" i="60"/>
  <c r="AC91" i="60"/>
  <c r="AB91" i="60"/>
  <c r="AA91" i="60"/>
  <c r="Z91" i="60"/>
  <c r="Y91" i="60"/>
  <c r="V91" i="60"/>
  <c r="L91" i="60"/>
  <c r="AH90" i="60"/>
  <c r="AG90" i="60"/>
  <c r="AD90" i="60"/>
  <c r="AC90" i="60"/>
  <c r="AB90" i="60"/>
  <c r="AA90" i="60"/>
  <c r="Z90" i="60"/>
  <c r="Y90" i="60"/>
  <c r="V90" i="60"/>
  <c r="L90" i="60"/>
  <c r="AI89" i="60"/>
  <c r="AH89" i="60"/>
  <c r="AG89" i="60"/>
  <c r="AD89" i="60"/>
  <c r="AC89" i="60"/>
  <c r="AB89" i="60"/>
  <c r="AA89" i="60"/>
  <c r="Z89" i="60"/>
  <c r="Y89" i="60"/>
  <c r="V89" i="60"/>
  <c r="L89" i="60"/>
  <c r="AI88" i="60"/>
  <c r="AH88" i="60"/>
  <c r="AG88" i="60"/>
  <c r="AD88" i="60"/>
  <c r="AC88" i="60"/>
  <c r="AB88" i="60"/>
  <c r="AA88" i="60"/>
  <c r="Z88" i="60"/>
  <c r="Y88" i="60"/>
  <c r="V88" i="60"/>
  <c r="L88" i="60"/>
  <c r="AK87" i="60"/>
  <c r="AE87" i="60"/>
  <c r="AD87" i="60"/>
  <c r="AB87" i="60"/>
  <c r="AA87" i="60"/>
  <c r="Z87" i="60"/>
  <c r="Y87" i="60"/>
  <c r="U87" i="60"/>
  <c r="L87" i="60"/>
  <c r="AK86" i="60"/>
  <c r="AE86" i="60"/>
  <c r="AD86" i="60"/>
  <c r="AB86" i="60"/>
  <c r="AA86" i="60"/>
  <c r="Z86" i="60"/>
  <c r="Y86" i="60"/>
  <c r="W86" i="60"/>
  <c r="L86" i="60"/>
  <c r="AK85" i="60"/>
  <c r="AE85" i="60"/>
  <c r="AD85" i="60"/>
  <c r="AB85" i="60"/>
  <c r="AA85" i="60"/>
  <c r="Z85" i="60"/>
  <c r="Y85" i="60"/>
  <c r="W85" i="60"/>
  <c r="M85" i="60"/>
  <c r="L85" i="60"/>
  <c r="AJ84" i="60"/>
  <c r="AG84" i="60"/>
  <c r="AD84" i="60"/>
  <c r="AC84" i="60"/>
  <c r="AB84" i="60"/>
  <c r="AA84" i="60"/>
  <c r="Z84" i="60"/>
  <c r="Y84" i="60"/>
  <c r="W84" i="60"/>
  <c r="U84" i="60"/>
  <c r="T84" i="60"/>
  <c r="T104" i="60"/>
  <c r="M84" i="60"/>
  <c r="L84" i="60"/>
  <c r="AJ83" i="60"/>
  <c r="AG83" i="60"/>
  <c r="AD83" i="60"/>
  <c r="AC83" i="60"/>
  <c r="AA83" i="60"/>
  <c r="Z83" i="60"/>
  <c r="Y83" i="60"/>
  <c r="X83" i="60"/>
  <c r="R83" i="60"/>
  <c r="N83" i="60"/>
  <c r="M83" i="60"/>
  <c r="L83" i="60"/>
  <c r="AJ82" i="60"/>
  <c r="AG82" i="60"/>
  <c r="AD82" i="60"/>
  <c r="AC82" i="60"/>
  <c r="AB82" i="60"/>
  <c r="AA82" i="60"/>
  <c r="Z82" i="60"/>
  <c r="Y82" i="60"/>
  <c r="X82" i="60"/>
  <c r="R82" i="60"/>
  <c r="N82" i="60"/>
  <c r="M82" i="60"/>
  <c r="L82" i="60"/>
  <c r="AK81" i="60"/>
  <c r="AE81" i="60"/>
  <c r="AD81" i="60"/>
  <c r="AB81" i="60"/>
  <c r="AA81" i="60"/>
  <c r="Y81" i="60"/>
  <c r="N81" i="60"/>
  <c r="L81" i="60"/>
  <c r="AK80" i="60"/>
  <c r="AE80" i="60"/>
  <c r="AD80" i="60"/>
  <c r="AB80" i="60"/>
  <c r="AA80" i="60"/>
  <c r="Z80" i="60"/>
  <c r="Y80" i="60"/>
  <c r="W80" i="60"/>
  <c r="L80" i="60"/>
  <c r="AK79" i="60"/>
  <c r="AE79" i="60"/>
  <c r="AD79" i="60"/>
  <c r="AB79" i="60"/>
  <c r="AA79" i="60"/>
  <c r="Z79" i="60"/>
  <c r="Y79" i="60"/>
  <c r="W79" i="60"/>
  <c r="L79" i="60"/>
  <c r="AK78" i="60"/>
  <c r="AE78" i="60"/>
  <c r="AD78" i="60"/>
  <c r="AB78" i="60"/>
  <c r="AA78" i="60"/>
  <c r="Z78" i="60"/>
  <c r="Y78" i="60"/>
  <c r="P78" i="60"/>
  <c r="L78" i="60"/>
  <c r="AK77" i="60"/>
  <c r="AE77" i="60"/>
  <c r="AD77" i="60"/>
  <c r="AB77" i="60"/>
  <c r="AA77" i="60"/>
  <c r="Z77" i="60"/>
  <c r="Y77" i="60"/>
  <c r="W77" i="60"/>
  <c r="M77" i="60"/>
  <c r="L77" i="60"/>
  <c r="AK76" i="60"/>
  <c r="AE76" i="60"/>
  <c r="AD76" i="60"/>
  <c r="AB76" i="60"/>
  <c r="AA76" i="60"/>
  <c r="Z76" i="60"/>
  <c r="Y76" i="60"/>
  <c r="W76" i="60"/>
  <c r="W104" i="60"/>
  <c r="O76" i="60"/>
  <c r="M76" i="60"/>
  <c r="L76" i="60"/>
  <c r="AK75" i="60"/>
  <c r="AE75" i="60"/>
  <c r="AD75" i="60"/>
  <c r="AB75" i="60"/>
  <c r="AA75" i="60"/>
  <c r="Z75" i="60"/>
  <c r="Y75" i="60"/>
  <c r="P75" i="60"/>
  <c r="N75" i="60"/>
  <c r="M75" i="60"/>
  <c r="L75" i="60"/>
  <c r="AK74" i="60"/>
  <c r="AE74" i="60"/>
  <c r="AD74" i="60"/>
  <c r="AB74" i="60"/>
  <c r="AA74" i="60"/>
  <c r="Z74" i="60"/>
  <c r="Y74" i="60"/>
  <c r="P74" i="60"/>
  <c r="L74" i="60"/>
  <c r="AK73" i="60"/>
  <c r="AE73" i="60"/>
  <c r="AD73" i="60"/>
  <c r="AB73" i="60"/>
  <c r="AA73" i="60"/>
  <c r="Z73" i="60"/>
  <c r="Y73" i="60"/>
  <c r="P73" i="60"/>
  <c r="L73" i="60"/>
  <c r="AF72" i="60"/>
  <c r="AE72" i="60"/>
  <c r="AA72" i="60"/>
  <c r="Y72" i="60"/>
  <c r="S72" i="60"/>
  <c r="L72" i="60"/>
  <c r="AK71" i="60"/>
  <c r="AE71" i="60"/>
  <c r="AD71" i="60"/>
  <c r="AB71" i="60"/>
  <c r="AB104" i="60"/>
  <c r="AA71" i="60"/>
  <c r="Z71" i="60"/>
  <c r="Y71" i="60"/>
  <c r="P71" i="60"/>
  <c r="M71" i="60"/>
  <c r="L71" i="60"/>
  <c r="AF70" i="60"/>
  <c r="AE70" i="60"/>
  <c r="AA70" i="60"/>
  <c r="Y70" i="60"/>
  <c r="S70" i="60"/>
  <c r="M70" i="60"/>
  <c r="L70" i="60"/>
  <c r="AE69" i="60"/>
  <c r="AA69" i="60"/>
  <c r="AA104" i="60"/>
  <c r="Y69" i="60"/>
  <c r="N69" i="60"/>
  <c r="M69" i="60"/>
  <c r="L69" i="60"/>
  <c r="AK68" i="60"/>
  <c r="AE68" i="60"/>
  <c r="AD68" i="60"/>
  <c r="Z68" i="60"/>
  <c r="Y68" i="60"/>
  <c r="U68" i="60"/>
  <c r="U105" i="60"/>
  <c r="AK67" i="60"/>
  <c r="AE67" i="60"/>
  <c r="AD67" i="60"/>
  <c r="Z67" i="60"/>
  <c r="Y67" i="60"/>
  <c r="Q67" i="60"/>
  <c r="AH66" i="60"/>
  <c r="AG66" i="60"/>
  <c r="AD66" i="60"/>
  <c r="Y66" i="60"/>
  <c r="O66" i="60"/>
  <c r="AH65" i="60"/>
  <c r="AG65" i="60"/>
  <c r="AD65" i="60"/>
  <c r="Z65" i="60"/>
  <c r="Y65" i="60"/>
  <c r="Q65" i="60"/>
  <c r="AH64" i="60"/>
  <c r="AG64" i="60"/>
  <c r="AD64" i="60"/>
  <c r="Z64" i="60"/>
  <c r="Y64" i="60"/>
  <c r="Q64" i="60"/>
  <c r="AH63" i="60"/>
  <c r="AG63" i="60"/>
  <c r="AD63" i="60"/>
  <c r="Z63" i="60"/>
  <c r="Y63" i="60"/>
  <c r="Q63" i="60"/>
  <c r="AH62" i="60"/>
  <c r="AG62" i="60"/>
  <c r="AD62" i="60"/>
  <c r="Z62" i="60"/>
  <c r="Y62" i="60"/>
  <c r="Q62" i="60"/>
  <c r="AI61" i="60"/>
  <c r="AH61" i="60"/>
  <c r="AG61" i="60"/>
  <c r="AD61" i="60"/>
  <c r="Z61" i="60"/>
  <c r="Y61" i="60"/>
  <c r="Q61" i="60"/>
  <c r="AH60" i="60"/>
  <c r="AG60" i="60"/>
  <c r="AD60" i="60"/>
  <c r="Z60" i="60"/>
  <c r="Y60" i="60"/>
  <c r="Q60" i="60"/>
  <c r="AH59" i="60"/>
  <c r="AG59" i="60"/>
  <c r="AD59" i="60"/>
  <c r="Z59" i="60"/>
  <c r="Y59" i="60"/>
  <c r="Q59" i="60"/>
  <c r="AH58" i="60"/>
  <c r="AH104" i="60"/>
  <c r="AG58" i="60"/>
  <c r="AD58" i="60"/>
  <c r="Z58" i="60"/>
  <c r="Y58" i="60"/>
  <c r="Q58" i="60"/>
  <c r="AH57" i="60"/>
  <c r="AG57" i="60"/>
  <c r="AD57" i="60"/>
  <c r="Z57" i="60"/>
  <c r="Y57" i="60"/>
  <c r="Q57" i="60"/>
  <c r="AH56" i="60"/>
  <c r="AG56" i="60"/>
  <c r="AD56" i="60"/>
  <c r="Z56" i="60"/>
  <c r="Y56" i="60"/>
  <c r="Q56" i="60"/>
  <c r="AH55" i="60"/>
  <c r="AG55" i="60"/>
  <c r="AD55" i="60"/>
  <c r="Z55" i="60"/>
  <c r="Y55" i="60"/>
  <c r="Q55" i="60"/>
  <c r="AH54" i="60"/>
  <c r="AG54" i="60"/>
  <c r="AD54" i="60"/>
  <c r="Z54" i="60"/>
  <c r="Y54" i="60"/>
  <c r="Q54" i="60"/>
  <c r="AJ53" i="60"/>
  <c r="AG53" i="60"/>
  <c r="AD53" i="60"/>
  <c r="Z53" i="60"/>
  <c r="Y53" i="60"/>
  <c r="T53" i="60"/>
  <c r="R53" i="60"/>
  <c r="AK52" i="60"/>
  <c r="AE52" i="60"/>
  <c r="AD52" i="60"/>
  <c r="Z52" i="60"/>
  <c r="Y52" i="60"/>
  <c r="U52" i="60"/>
  <c r="O52" i="60"/>
  <c r="N52" i="60"/>
  <c r="AJ51" i="60"/>
  <c r="AG51" i="60"/>
  <c r="AD51" i="60"/>
  <c r="Z51" i="60"/>
  <c r="Y51" i="60"/>
  <c r="T51" i="60"/>
  <c r="AJ50" i="60"/>
  <c r="AG50" i="60"/>
  <c r="AG104" i="60"/>
  <c r="AD50" i="60"/>
  <c r="Z50" i="60"/>
  <c r="Y50" i="60"/>
  <c r="U50" i="60"/>
  <c r="T50" i="60"/>
  <c r="AH49" i="60"/>
  <c r="AG49" i="60"/>
  <c r="AD49" i="60"/>
  <c r="Z49" i="60"/>
  <c r="Y49" i="60"/>
  <c r="Q49" i="60"/>
  <c r="AH48" i="60"/>
  <c r="AG48" i="60"/>
  <c r="AD48" i="60"/>
  <c r="Z48" i="60"/>
  <c r="Y48" i="60"/>
  <c r="Q48" i="60"/>
  <c r="AH47" i="60"/>
  <c r="AG47" i="60"/>
  <c r="AD47" i="60"/>
  <c r="Z47" i="60"/>
  <c r="Y47" i="60"/>
  <c r="Q47" i="60"/>
  <c r="AH46" i="60"/>
  <c r="AG46" i="60"/>
  <c r="AD46" i="60"/>
  <c r="Z46" i="60"/>
  <c r="Y46" i="60"/>
  <c r="Q46" i="60"/>
  <c r="AH45" i="60"/>
  <c r="AG45" i="60"/>
  <c r="AD45" i="60"/>
  <c r="Z45" i="60"/>
  <c r="Y45" i="60"/>
  <c r="Q45" i="60"/>
  <c r="AI44" i="60"/>
  <c r="AH44" i="60"/>
  <c r="AG44" i="60"/>
  <c r="AD44" i="60"/>
  <c r="Z44" i="60"/>
  <c r="Z104" i="60"/>
  <c r="Y44" i="60"/>
  <c r="Q44" i="60"/>
  <c r="AH43" i="60"/>
  <c r="AG43" i="60"/>
  <c r="AD43" i="60"/>
  <c r="Z43" i="60"/>
  <c r="Y43" i="60"/>
  <c r="Q43" i="60"/>
  <c r="AH42" i="60"/>
  <c r="AG42" i="60"/>
  <c r="AD42" i="60"/>
  <c r="Z42" i="60"/>
  <c r="Y42" i="60"/>
  <c r="Q42" i="60"/>
  <c r="AH41" i="60"/>
  <c r="AG41" i="60"/>
  <c r="AD41" i="60"/>
  <c r="Z41" i="60"/>
  <c r="Y41" i="60"/>
  <c r="Q41" i="60"/>
  <c r="AI40" i="60"/>
  <c r="AH40" i="60"/>
  <c r="AG40" i="60"/>
  <c r="AD40" i="60"/>
  <c r="Z40" i="60"/>
  <c r="Y40" i="60"/>
  <c r="Q40" i="60"/>
  <c r="Q105" i="60"/>
  <c r="AI39" i="60"/>
  <c r="AH39" i="60"/>
  <c r="AG39" i="60"/>
  <c r="AD39" i="60"/>
  <c r="Z39" i="60"/>
  <c r="Y39" i="60"/>
  <c r="Q39" i="60"/>
  <c r="AI38" i="60"/>
  <c r="AH38" i="60"/>
  <c r="AG38" i="60"/>
  <c r="AD38" i="60"/>
  <c r="Z38" i="60"/>
  <c r="Y38" i="60"/>
  <c r="Q38" i="60"/>
  <c r="AK37" i="60"/>
  <c r="AE37" i="60"/>
  <c r="AD37" i="60"/>
  <c r="Z37" i="60"/>
  <c r="Y37" i="60"/>
  <c r="P37" i="60"/>
  <c r="AK36" i="60"/>
  <c r="AE36" i="60"/>
  <c r="AD36" i="60"/>
  <c r="Z36" i="60"/>
  <c r="Y36" i="60"/>
  <c r="P36" i="60"/>
  <c r="AK35" i="60"/>
  <c r="AE35" i="60"/>
  <c r="AD35" i="60"/>
  <c r="Z35" i="60"/>
  <c r="Y35" i="60"/>
  <c r="P35" i="60"/>
  <c r="AK34" i="60"/>
  <c r="AK104" i="60"/>
  <c r="AE34" i="60"/>
  <c r="AD34" i="60"/>
  <c r="Z34" i="60"/>
  <c r="Y34" i="60"/>
  <c r="P34" i="60"/>
  <c r="AE33" i="60"/>
  <c r="Z33" i="60"/>
  <c r="Y33" i="60"/>
  <c r="P33" i="60"/>
  <c r="AE32" i="60"/>
  <c r="Z32" i="60"/>
  <c r="Y32" i="60"/>
  <c r="P32" i="60"/>
  <c r="AF31" i="60"/>
  <c r="AE31" i="60"/>
  <c r="Y31" i="60"/>
  <c r="S31" i="60"/>
  <c r="AF30" i="60"/>
  <c r="AE30" i="60"/>
  <c r="Y30" i="60"/>
  <c r="S30" i="60"/>
  <c r="AF29" i="60"/>
  <c r="AE29" i="60"/>
  <c r="Y29" i="60"/>
  <c r="S29" i="60"/>
  <c r="AF28" i="60"/>
  <c r="AE28" i="60"/>
  <c r="AE104" i="60"/>
  <c r="Y28" i="60"/>
  <c r="S28" i="60"/>
  <c r="AF27" i="60"/>
  <c r="AE27" i="60"/>
  <c r="Y27" i="60"/>
  <c r="S27" i="60"/>
  <c r="AF26" i="60"/>
  <c r="AE26" i="60"/>
  <c r="Y26" i="60"/>
  <c r="S26" i="60"/>
  <c r="AF25" i="60"/>
  <c r="AE25" i="60"/>
  <c r="Y25" i="60"/>
  <c r="S25" i="60"/>
  <c r="AF24" i="60"/>
  <c r="AE24" i="60"/>
  <c r="Y24" i="60"/>
  <c r="S24" i="60"/>
  <c r="AE23" i="60"/>
  <c r="Y23" i="60"/>
  <c r="N23" i="60"/>
  <c r="AE22" i="60"/>
  <c r="Y22" i="60"/>
  <c r="N22" i="60"/>
  <c r="AE21" i="60"/>
  <c r="Y21" i="60"/>
  <c r="N21" i="60"/>
  <c r="AE19" i="60"/>
  <c r="Y19" i="60"/>
  <c r="N19" i="60"/>
  <c r="AE18" i="60"/>
  <c r="Y18" i="60"/>
  <c r="N18" i="60"/>
  <c r="N105" i="60"/>
  <c r="AE17" i="60"/>
  <c r="Y17" i="60"/>
  <c r="N17" i="60"/>
  <c r="AE16" i="60"/>
  <c r="Y16" i="60"/>
  <c r="N16" i="60"/>
  <c r="Y15" i="60"/>
  <c r="AE13" i="60"/>
  <c r="Z13" i="60"/>
  <c r="Y13" i="60"/>
  <c r="P13" i="60"/>
  <c r="N13" i="60"/>
  <c r="AE12" i="60"/>
  <c r="Z12" i="60"/>
  <c r="Y12" i="60"/>
  <c r="P12" i="60"/>
  <c r="N12" i="60"/>
  <c r="AK11" i="60"/>
  <c r="AE11" i="60"/>
  <c r="AD11" i="60"/>
  <c r="AD104" i="60"/>
  <c r="Y11" i="60"/>
  <c r="O11" i="60"/>
  <c r="AE10" i="60"/>
  <c r="Y10" i="60"/>
  <c r="R10" i="60"/>
  <c r="AE9" i="60"/>
  <c r="Y9" i="60"/>
  <c r="R9" i="60"/>
  <c r="AE20" i="58"/>
  <c r="Y20" i="58"/>
  <c r="N20" i="58"/>
  <c r="AH53" i="58"/>
  <c r="AG53" i="58"/>
  <c r="AD53" i="58"/>
  <c r="Z53" i="58"/>
  <c r="Y53" i="58"/>
  <c r="Q53" i="58"/>
  <c r="AH101" i="58"/>
  <c r="AG101" i="58"/>
  <c r="AD101" i="58"/>
  <c r="AC101" i="58"/>
  <c r="AB101" i="58"/>
  <c r="AA101" i="58"/>
  <c r="Z101" i="58"/>
  <c r="Y101" i="58"/>
  <c r="V101" i="58"/>
  <c r="L101" i="58"/>
  <c r="AH99" i="58"/>
  <c r="AG99" i="58"/>
  <c r="AD99" i="58"/>
  <c r="AC99" i="58"/>
  <c r="AB99" i="58"/>
  <c r="AA99" i="58"/>
  <c r="Z99" i="58"/>
  <c r="Y99" i="58"/>
  <c r="V99" i="58"/>
  <c r="L99" i="58"/>
  <c r="AI98" i="58"/>
  <c r="AH98" i="58"/>
  <c r="AG98" i="58"/>
  <c r="AD98" i="58"/>
  <c r="AC98" i="58"/>
  <c r="AB98" i="58"/>
  <c r="AA98" i="58"/>
  <c r="Z98" i="58"/>
  <c r="Y98" i="58"/>
  <c r="V98" i="58"/>
  <c r="L98" i="58"/>
  <c r="AH97" i="58"/>
  <c r="AG97" i="58"/>
  <c r="AD97" i="58"/>
  <c r="AC97" i="58"/>
  <c r="AB97" i="58"/>
  <c r="AA97" i="58"/>
  <c r="Z97" i="58"/>
  <c r="Y97" i="58"/>
  <c r="V97" i="58"/>
  <c r="L97" i="58"/>
  <c r="AH96" i="58"/>
  <c r="AG96" i="58"/>
  <c r="AD96" i="58"/>
  <c r="AC96" i="58"/>
  <c r="AB96" i="58"/>
  <c r="AA96" i="58"/>
  <c r="Z96" i="58"/>
  <c r="Y96" i="58"/>
  <c r="V96" i="58"/>
  <c r="L96" i="58"/>
  <c r="AH95" i="58"/>
  <c r="AG95" i="58"/>
  <c r="AD95" i="58"/>
  <c r="AC95" i="58"/>
  <c r="AB95" i="58"/>
  <c r="AA95" i="58"/>
  <c r="Z95" i="58"/>
  <c r="Y95" i="58"/>
  <c r="V95" i="58"/>
  <c r="L95" i="58"/>
  <c r="AH94" i="58"/>
  <c r="AG94" i="58"/>
  <c r="AD94" i="58"/>
  <c r="AC94" i="58"/>
  <c r="AB94" i="58"/>
  <c r="AA94" i="58"/>
  <c r="Z94" i="58"/>
  <c r="Y94" i="58"/>
  <c r="V94" i="58"/>
  <c r="L94" i="58"/>
  <c r="AH93" i="58"/>
  <c r="AG93" i="58"/>
  <c r="AD93" i="58"/>
  <c r="AC93" i="58"/>
  <c r="AB93" i="58"/>
  <c r="AA93" i="58"/>
  <c r="Z93" i="58"/>
  <c r="Y93" i="58"/>
  <c r="V93" i="58"/>
  <c r="L93" i="58"/>
  <c r="AH92" i="58"/>
  <c r="AG92" i="58"/>
  <c r="AD92" i="58"/>
  <c r="AC92" i="58"/>
  <c r="AB92" i="58"/>
  <c r="AA92" i="58"/>
  <c r="Z92" i="58"/>
  <c r="Y92" i="58"/>
  <c r="V92" i="58"/>
  <c r="L92" i="58"/>
  <c r="AH91" i="58"/>
  <c r="AG91" i="58"/>
  <c r="AD91" i="58"/>
  <c r="AC91" i="58"/>
  <c r="AB91" i="58"/>
  <c r="AA91" i="58"/>
  <c r="Z91" i="58"/>
  <c r="Y91" i="58"/>
  <c r="V91" i="58"/>
  <c r="L91" i="58"/>
  <c r="AH90" i="58"/>
  <c r="AG90" i="58"/>
  <c r="AD90" i="58"/>
  <c r="AC90" i="58"/>
  <c r="AB90" i="58"/>
  <c r="AA90" i="58"/>
  <c r="Z90" i="58"/>
  <c r="Y90" i="58"/>
  <c r="V90" i="58"/>
  <c r="L90" i="58"/>
  <c r="AH89" i="58"/>
  <c r="AG89" i="58"/>
  <c r="AD89" i="58"/>
  <c r="AC89" i="58"/>
  <c r="AB89" i="58"/>
  <c r="AA89" i="58"/>
  <c r="Z89" i="58"/>
  <c r="Y89" i="58"/>
  <c r="V89" i="58"/>
  <c r="L89" i="58"/>
  <c r="AH88" i="58"/>
  <c r="AG88" i="58"/>
  <c r="AD88" i="58"/>
  <c r="AC88" i="58"/>
  <c r="AB88" i="58"/>
  <c r="AA88" i="58"/>
  <c r="Z88" i="58"/>
  <c r="Y88" i="58"/>
  <c r="V88" i="58"/>
  <c r="L88" i="58"/>
  <c r="AI87" i="58"/>
  <c r="AH87" i="58"/>
  <c r="AG87" i="58"/>
  <c r="AD87" i="58"/>
  <c r="AC87" i="58"/>
  <c r="AB87" i="58"/>
  <c r="AA87" i="58"/>
  <c r="Z87" i="58"/>
  <c r="Y87" i="58"/>
  <c r="V87" i="58"/>
  <c r="L87" i="58"/>
  <c r="AI86" i="58"/>
  <c r="AH86" i="58"/>
  <c r="AG86" i="58"/>
  <c r="AD86" i="58"/>
  <c r="AC86" i="58"/>
  <c r="AC102" i="58"/>
  <c r="AB86" i="58"/>
  <c r="AA86" i="58"/>
  <c r="Z86" i="58"/>
  <c r="Y86" i="58"/>
  <c r="V86" i="58"/>
  <c r="V102" i="58"/>
  <c r="V103" i="58"/>
  <c r="L86" i="58"/>
  <c r="AK85" i="58"/>
  <c r="AE85" i="58"/>
  <c r="AD85" i="58"/>
  <c r="AB85" i="58"/>
  <c r="AA85" i="58"/>
  <c r="Z85" i="58"/>
  <c r="Y85" i="58"/>
  <c r="U85" i="58"/>
  <c r="L85" i="58"/>
  <c r="AK84" i="58"/>
  <c r="AE84" i="58"/>
  <c r="AD84" i="58"/>
  <c r="AB84" i="58"/>
  <c r="AA84" i="58"/>
  <c r="Z84" i="58"/>
  <c r="Y84" i="58"/>
  <c r="W84" i="58"/>
  <c r="L84" i="58"/>
  <c r="AK83" i="58"/>
  <c r="AE83" i="58"/>
  <c r="AD83" i="58"/>
  <c r="AB83" i="58"/>
  <c r="AA83" i="58"/>
  <c r="Z83" i="58"/>
  <c r="Y83" i="58"/>
  <c r="W83" i="58"/>
  <c r="M83" i="58"/>
  <c r="L83" i="58"/>
  <c r="AJ82" i="58"/>
  <c r="AG82" i="58"/>
  <c r="AD82" i="58"/>
  <c r="AC82" i="58"/>
  <c r="AB82" i="58"/>
  <c r="AA82" i="58"/>
  <c r="Z82" i="58"/>
  <c r="Y82" i="58"/>
  <c r="W82" i="58"/>
  <c r="U82" i="58"/>
  <c r="T82" i="58"/>
  <c r="M82" i="58"/>
  <c r="L82" i="58"/>
  <c r="AJ81" i="58"/>
  <c r="AG81" i="58"/>
  <c r="AD81" i="58"/>
  <c r="AC81" i="58"/>
  <c r="AA81" i="58"/>
  <c r="Z81" i="58"/>
  <c r="Y81" i="58"/>
  <c r="X81" i="58"/>
  <c r="R81" i="58"/>
  <c r="N81" i="58"/>
  <c r="M81" i="58"/>
  <c r="L81" i="58"/>
  <c r="AJ80" i="58"/>
  <c r="AJ102" i="58"/>
  <c r="AG80" i="58"/>
  <c r="AD80" i="58"/>
  <c r="AC80" i="58"/>
  <c r="AB80" i="58"/>
  <c r="AA80" i="58"/>
  <c r="Z80" i="58"/>
  <c r="Y80" i="58"/>
  <c r="X80" i="58"/>
  <c r="R80" i="58"/>
  <c r="N80" i="58"/>
  <c r="M80" i="58"/>
  <c r="L80" i="58"/>
  <c r="AK79" i="58"/>
  <c r="AE79" i="58"/>
  <c r="AD79" i="58"/>
  <c r="AB79" i="58"/>
  <c r="AA79" i="58"/>
  <c r="Y79" i="58"/>
  <c r="N79" i="58"/>
  <c r="L79" i="58"/>
  <c r="AK78" i="58"/>
  <c r="AE78" i="58"/>
  <c r="AD78" i="58"/>
  <c r="AB78" i="58"/>
  <c r="AA78" i="58"/>
  <c r="Z78" i="58"/>
  <c r="Y78" i="58"/>
  <c r="W78" i="58"/>
  <c r="L78" i="58"/>
  <c r="AK77" i="58"/>
  <c r="AE77" i="58"/>
  <c r="AD77" i="58"/>
  <c r="AB77" i="58"/>
  <c r="AB102" i="58"/>
  <c r="AA77" i="58"/>
  <c r="Z77" i="58"/>
  <c r="Y77" i="58"/>
  <c r="W77" i="58"/>
  <c r="L77" i="58"/>
  <c r="AK76" i="58"/>
  <c r="AE76" i="58"/>
  <c r="AD76" i="58"/>
  <c r="AB76" i="58"/>
  <c r="AA76" i="58"/>
  <c r="Z76" i="58"/>
  <c r="Y76" i="58"/>
  <c r="P76" i="58"/>
  <c r="L76" i="58"/>
  <c r="AK75" i="58"/>
  <c r="AE75" i="58"/>
  <c r="AD75" i="58"/>
  <c r="AB75" i="58"/>
  <c r="AA75" i="58"/>
  <c r="Z75" i="58"/>
  <c r="Y75" i="58"/>
  <c r="W75" i="58"/>
  <c r="M75" i="58"/>
  <c r="L75" i="58"/>
  <c r="AK74" i="58"/>
  <c r="AE74" i="58"/>
  <c r="AD74" i="58"/>
  <c r="AB74" i="58"/>
  <c r="AA74" i="58"/>
  <c r="Z74" i="58"/>
  <c r="Y74" i="58"/>
  <c r="W74" i="58"/>
  <c r="W103" i="58"/>
  <c r="O74" i="58"/>
  <c r="M74" i="58"/>
  <c r="L74" i="58"/>
  <c r="AK73" i="58"/>
  <c r="AE73" i="58"/>
  <c r="AD73" i="58"/>
  <c r="AB73" i="58"/>
  <c r="AA73" i="58"/>
  <c r="Z73" i="58"/>
  <c r="Y73" i="58"/>
  <c r="P73" i="58"/>
  <c r="N73" i="58"/>
  <c r="M73" i="58"/>
  <c r="L73" i="58"/>
  <c r="AK72" i="58"/>
  <c r="AE72" i="58"/>
  <c r="AD72" i="58"/>
  <c r="AB72" i="58"/>
  <c r="AA72" i="58"/>
  <c r="Z72" i="58"/>
  <c r="Y72" i="58"/>
  <c r="P72" i="58"/>
  <c r="L72" i="58"/>
  <c r="AK71" i="58"/>
  <c r="AE71" i="58"/>
  <c r="AD71" i="58"/>
  <c r="AB71" i="58"/>
  <c r="AA71" i="58"/>
  <c r="Z71" i="58"/>
  <c r="Y71" i="58"/>
  <c r="P71" i="58"/>
  <c r="L71" i="58"/>
  <c r="AF70" i="58"/>
  <c r="AE70" i="58"/>
  <c r="AA70" i="58"/>
  <c r="Y70" i="58"/>
  <c r="S70" i="58"/>
  <c r="L70" i="58"/>
  <c r="AK69" i="58"/>
  <c r="AE69" i="58"/>
  <c r="AD69" i="58"/>
  <c r="AB69" i="58"/>
  <c r="AA69" i="58"/>
  <c r="Z69" i="58"/>
  <c r="Y69" i="58"/>
  <c r="P69" i="58"/>
  <c r="M69" i="58"/>
  <c r="L69" i="58"/>
  <c r="AF68" i="58"/>
  <c r="AE68" i="58"/>
  <c r="AA68" i="58"/>
  <c r="Y68" i="58"/>
  <c r="S68" i="58"/>
  <c r="M68" i="58"/>
  <c r="L68" i="58"/>
  <c r="AE67" i="58"/>
  <c r="AA67" i="58"/>
  <c r="AA102" i="58"/>
  <c r="Y67" i="58"/>
  <c r="N67" i="58"/>
  <c r="M67" i="58"/>
  <c r="M102" i="58"/>
  <c r="L67" i="58"/>
  <c r="L102" i="58"/>
  <c r="AK66" i="58"/>
  <c r="AE66" i="58"/>
  <c r="AD66" i="58"/>
  <c r="Z66" i="58"/>
  <c r="Y66" i="58"/>
  <c r="U66" i="58"/>
  <c r="AK65" i="58"/>
  <c r="AE65" i="58"/>
  <c r="AD65" i="58"/>
  <c r="Z65" i="58"/>
  <c r="Y65" i="58"/>
  <c r="Q65" i="58"/>
  <c r="AH64" i="58"/>
  <c r="AG64" i="58"/>
  <c r="AD64" i="58"/>
  <c r="Y64" i="58"/>
  <c r="O64" i="58"/>
  <c r="AH63" i="58"/>
  <c r="AG63" i="58"/>
  <c r="AD63" i="58"/>
  <c r="Z63" i="58"/>
  <c r="Y63" i="58"/>
  <c r="Q63" i="58"/>
  <c r="AH62" i="58"/>
  <c r="AG62" i="58"/>
  <c r="AD62" i="58"/>
  <c r="Z62" i="58"/>
  <c r="Y62" i="58"/>
  <c r="Q62" i="58"/>
  <c r="AH61" i="58"/>
  <c r="AG61" i="58"/>
  <c r="AD61" i="58"/>
  <c r="Z61" i="58"/>
  <c r="Y61" i="58"/>
  <c r="Q61" i="58"/>
  <c r="AH60" i="58"/>
  <c r="AG60" i="58"/>
  <c r="AD60" i="58"/>
  <c r="Z60" i="58"/>
  <c r="Y60" i="58"/>
  <c r="Q60" i="58"/>
  <c r="AI59" i="58"/>
  <c r="AH59" i="58"/>
  <c r="AG59" i="58"/>
  <c r="AD59" i="58"/>
  <c r="Z59" i="58"/>
  <c r="Y59" i="58"/>
  <c r="Q59" i="58"/>
  <c r="AH58" i="58"/>
  <c r="AG58" i="58"/>
  <c r="AD58" i="58"/>
  <c r="Z58" i="58"/>
  <c r="Y58" i="58"/>
  <c r="Q58" i="58"/>
  <c r="AH57" i="58"/>
  <c r="AG57" i="58"/>
  <c r="AD57" i="58"/>
  <c r="Z57" i="58"/>
  <c r="Y57" i="58"/>
  <c r="Q57" i="58"/>
  <c r="AH56" i="58"/>
  <c r="AG56" i="58"/>
  <c r="AD56" i="58"/>
  <c r="Z56" i="58"/>
  <c r="Y56" i="58"/>
  <c r="Q56" i="58"/>
  <c r="AH55" i="58"/>
  <c r="AG55" i="58"/>
  <c r="AD55" i="58"/>
  <c r="Z55" i="58"/>
  <c r="Y55" i="58"/>
  <c r="Q55" i="58"/>
  <c r="AH54" i="58"/>
  <c r="AG54" i="58"/>
  <c r="AD54" i="58"/>
  <c r="Z54" i="58"/>
  <c r="Y54" i="58"/>
  <c r="Q54" i="58"/>
  <c r="AI102" i="58"/>
  <c r="AH52" i="58"/>
  <c r="AG52" i="58"/>
  <c r="AD52" i="58"/>
  <c r="Z52" i="58"/>
  <c r="Y52" i="58"/>
  <c r="Q52" i="58"/>
  <c r="AJ51" i="58"/>
  <c r="AG51" i="58"/>
  <c r="AD51" i="58"/>
  <c r="Z51" i="58"/>
  <c r="Y51" i="58"/>
  <c r="T51" i="58"/>
  <c r="R51" i="58"/>
  <c r="AK50" i="58"/>
  <c r="AE50" i="58"/>
  <c r="AD50" i="58"/>
  <c r="Z50" i="58"/>
  <c r="Y50" i="58"/>
  <c r="U50" i="58"/>
  <c r="O50" i="58"/>
  <c r="N50" i="58"/>
  <c r="AJ49" i="58"/>
  <c r="AG49" i="58"/>
  <c r="AD49" i="58"/>
  <c r="Z49" i="58"/>
  <c r="Y49" i="58"/>
  <c r="T49" i="58"/>
  <c r="AJ48" i="58"/>
  <c r="AG48" i="58"/>
  <c r="AD48" i="58"/>
  <c r="Z48" i="58"/>
  <c r="Y48" i="58"/>
  <c r="U48" i="58"/>
  <c r="U102" i="58"/>
  <c r="T48" i="58"/>
  <c r="AH47" i="58"/>
  <c r="AG47" i="58"/>
  <c r="AD47" i="58"/>
  <c r="Z47" i="58"/>
  <c r="Y47" i="58"/>
  <c r="Q47" i="58"/>
  <c r="AH46" i="58"/>
  <c r="AG46" i="58"/>
  <c r="AD46" i="58"/>
  <c r="Z46" i="58"/>
  <c r="Y46" i="58"/>
  <c r="Q46" i="58"/>
  <c r="AH45" i="58"/>
  <c r="AG45" i="58"/>
  <c r="AD45" i="58"/>
  <c r="Z45" i="58"/>
  <c r="Y45" i="58"/>
  <c r="Q45" i="58"/>
  <c r="AH44" i="58"/>
  <c r="AG44" i="58"/>
  <c r="AD44" i="58"/>
  <c r="Z44" i="58"/>
  <c r="Y44" i="58"/>
  <c r="Q44" i="58"/>
  <c r="AH43" i="58"/>
  <c r="AG43" i="58"/>
  <c r="AD43" i="58"/>
  <c r="Z43" i="58"/>
  <c r="Y43" i="58"/>
  <c r="Q43" i="58"/>
  <c r="AI42" i="58"/>
  <c r="AH42" i="58"/>
  <c r="AG42" i="58"/>
  <c r="AD42" i="58"/>
  <c r="Z42" i="58"/>
  <c r="Y42" i="58"/>
  <c r="Q42" i="58"/>
  <c r="AH41" i="58"/>
  <c r="AG41" i="58"/>
  <c r="AD41" i="58"/>
  <c r="Z41" i="58"/>
  <c r="Y41" i="58"/>
  <c r="Q41" i="58"/>
  <c r="AH40" i="58"/>
  <c r="AH102" i="58"/>
  <c r="AG40" i="58"/>
  <c r="AD40" i="58"/>
  <c r="Z40" i="58"/>
  <c r="Y40" i="58"/>
  <c r="Q40" i="58"/>
  <c r="AH39" i="58"/>
  <c r="AG39" i="58"/>
  <c r="AD39" i="58"/>
  <c r="Z39" i="58"/>
  <c r="Y39" i="58"/>
  <c r="Q39" i="58"/>
  <c r="AI38" i="58"/>
  <c r="AH38" i="58"/>
  <c r="AG38" i="58"/>
  <c r="AD38" i="58"/>
  <c r="Z38" i="58"/>
  <c r="Y38" i="58"/>
  <c r="Q38" i="58"/>
  <c r="Q102" i="58"/>
  <c r="AI37" i="58"/>
  <c r="AH37" i="58"/>
  <c r="AG37" i="58"/>
  <c r="AD37" i="58"/>
  <c r="Z37" i="58"/>
  <c r="Y37" i="58"/>
  <c r="Q37" i="58"/>
  <c r="AI36" i="58"/>
  <c r="AH36" i="58"/>
  <c r="AG36" i="58"/>
  <c r="AG102" i="58"/>
  <c r="AD36" i="58"/>
  <c r="Z36" i="58"/>
  <c r="Y36" i="58"/>
  <c r="Q36" i="58"/>
  <c r="AK35" i="58"/>
  <c r="AE35" i="58"/>
  <c r="AD35" i="58"/>
  <c r="Z35" i="58"/>
  <c r="Y35" i="58"/>
  <c r="P35" i="58"/>
  <c r="AK34" i="58"/>
  <c r="AK102" i="58"/>
  <c r="AE34" i="58"/>
  <c r="AD34" i="58"/>
  <c r="Z34" i="58"/>
  <c r="Y34" i="58"/>
  <c r="P34" i="58"/>
  <c r="AK33" i="58"/>
  <c r="AE33" i="58"/>
  <c r="AD33" i="58"/>
  <c r="Z33" i="58"/>
  <c r="Y33" i="58"/>
  <c r="P33" i="58"/>
  <c r="AK32" i="58"/>
  <c r="AE32" i="58"/>
  <c r="AD32" i="58"/>
  <c r="Z32" i="58"/>
  <c r="Y32" i="58"/>
  <c r="P32" i="58"/>
  <c r="AE31" i="58"/>
  <c r="Z31" i="58"/>
  <c r="Y31" i="58"/>
  <c r="P31" i="58"/>
  <c r="AE30" i="58"/>
  <c r="Z30" i="58"/>
  <c r="Y30" i="58"/>
  <c r="P30" i="58"/>
  <c r="AF29" i="58"/>
  <c r="AE29" i="58"/>
  <c r="Y29" i="58"/>
  <c r="S29" i="58"/>
  <c r="AF28" i="58"/>
  <c r="AE28" i="58"/>
  <c r="Y28" i="58"/>
  <c r="S28" i="58"/>
  <c r="AF27" i="58"/>
  <c r="AE27" i="58"/>
  <c r="Y27" i="58"/>
  <c r="S27" i="58"/>
  <c r="AF26" i="58"/>
  <c r="AE26" i="58"/>
  <c r="Y26" i="58"/>
  <c r="S26" i="58"/>
  <c r="AF25" i="58"/>
  <c r="AE25" i="58"/>
  <c r="Y25" i="58"/>
  <c r="S25" i="58"/>
  <c r="AF24" i="58"/>
  <c r="AE24" i="58"/>
  <c r="Y24" i="58"/>
  <c r="S24" i="58"/>
  <c r="AF23" i="58"/>
  <c r="AE23" i="58"/>
  <c r="Y23" i="58"/>
  <c r="S23" i="58"/>
  <c r="S102" i="58"/>
  <c r="AF22" i="58"/>
  <c r="AE22" i="58"/>
  <c r="Y22" i="58"/>
  <c r="S22" i="58"/>
  <c r="AE21" i="58"/>
  <c r="Y21" i="58"/>
  <c r="N21" i="58"/>
  <c r="AE19" i="58"/>
  <c r="Y19" i="58"/>
  <c r="N19" i="58"/>
  <c r="AE18" i="58"/>
  <c r="Y18" i="58"/>
  <c r="N18" i="58"/>
  <c r="AE17" i="58"/>
  <c r="Y17" i="58"/>
  <c r="N17" i="58"/>
  <c r="AE16" i="58"/>
  <c r="Y16" i="58"/>
  <c r="N16" i="58"/>
  <c r="N102" i="58"/>
  <c r="AE15" i="58"/>
  <c r="Y15" i="58"/>
  <c r="N15" i="58"/>
  <c r="AF14" i="58"/>
  <c r="AF102" i="58"/>
  <c r="AE14" i="58"/>
  <c r="Y14" i="58"/>
  <c r="S14" i="58"/>
  <c r="AE13" i="58"/>
  <c r="Z13" i="58"/>
  <c r="Y13" i="58"/>
  <c r="P13" i="58"/>
  <c r="N13" i="58"/>
  <c r="AE12" i="58"/>
  <c r="Z12" i="58"/>
  <c r="Z102" i="58"/>
  <c r="Y12" i="58"/>
  <c r="P12" i="58"/>
  <c r="P103" i="58"/>
  <c r="N12" i="58"/>
  <c r="N103" i="58"/>
  <c r="AK11" i="58"/>
  <c r="AE11" i="58"/>
  <c r="AD11" i="58"/>
  <c r="AD102" i="58"/>
  <c r="Y11" i="58"/>
  <c r="O11" i="58"/>
  <c r="O102" i="58"/>
  <c r="AE10" i="58"/>
  <c r="Y10" i="58"/>
  <c r="R10" i="58"/>
  <c r="R102" i="58"/>
  <c r="AE9" i="58"/>
  <c r="AE102" i="58"/>
  <c r="Y9" i="58"/>
  <c r="Y102" i="58"/>
  <c r="R9" i="58"/>
  <c r="AK50" i="57"/>
  <c r="AE50" i="57"/>
  <c r="AD50" i="57"/>
  <c r="AP50" i="55"/>
  <c r="AJ50" i="55"/>
  <c r="AI50" i="55"/>
  <c r="AE11" i="57"/>
  <c r="AE12" i="57"/>
  <c r="AK11" i="57"/>
  <c r="AK101" i="57"/>
  <c r="AD11" i="57"/>
  <c r="AP11" i="55"/>
  <c r="AP34" i="55"/>
  <c r="AI11" i="55"/>
  <c r="U50" i="55"/>
  <c r="O50" i="55"/>
  <c r="N50" i="55"/>
  <c r="Q52" i="57"/>
  <c r="U50" i="57"/>
  <c r="O50" i="57"/>
  <c r="N50" i="57"/>
  <c r="AI52" i="57"/>
  <c r="AH52" i="57"/>
  <c r="AG52" i="57"/>
  <c r="AD52" i="57"/>
  <c r="Z52" i="57"/>
  <c r="Y52" i="57"/>
  <c r="Z100" i="57"/>
  <c r="Y100" i="57"/>
  <c r="V100" i="57"/>
  <c r="L100" i="57"/>
  <c r="AH100" i="57"/>
  <c r="AG100" i="57"/>
  <c r="AD100" i="57"/>
  <c r="AC100" i="57"/>
  <c r="AB100" i="57"/>
  <c r="AA100" i="57"/>
  <c r="AH98" i="57"/>
  <c r="AG98" i="57"/>
  <c r="AD98" i="57"/>
  <c r="AC98" i="57"/>
  <c r="AB98" i="57"/>
  <c r="AA98" i="57"/>
  <c r="Z98" i="57"/>
  <c r="Y98" i="57"/>
  <c r="V98" i="57"/>
  <c r="L98" i="57"/>
  <c r="AI97" i="57"/>
  <c r="AH97" i="57"/>
  <c r="AG97" i="57"/>
  <c r="AD97" i="57"/>
  <c r="AC97" i="57"/>
  <c r="AB97" i="57"/>
  <c r="AA97" i="57"/>
  <c r="Z97" i="57"/>
  <c r="Y97" i="57"/>
  <c r="V97" i="57"/>
  <c r="L97" i="57"/>
  <c r="AH96" i="57"/>
  <c r="AG96" i="57"/>
  <c r="AD96" i="57"/>
  <c r="AC96" i="57"/>
  <c r="AB96" i="57"/>
  <c r="AA96" i="57"/>
  <c r="Z96" i="57"/>
  <c r="Y96" i="57"/>
  <c r="V96" i="57"/>
  <c r="L96" i="57"/>
  <c r="AH95" i="57"/>
  <c r="AG95" i="57"/>
  <c r="AD95" i="57"/>
  <c r="AC95" i="57"/>
  <c r="AB95" i="57"/>
  <c r="AA95" i="57"/>
  <c r="Z95" i="57"/>
  <c r="Y95" i="57"/>
  <c r="V95" i="57"/>
  <c r="L95" i="57"/>
  <c r="AH94" i="57"/>
  <c r="AG94" i="57"/>
  <c r="AD94" i="57"/>
  <c r="AC94" i="57"/>
  <c r="AB94" i="57"/>
  <c r="AA94" i="57"/>
  <c r="Z94" i="57"/>
  <c r="Y94" i="57"/>
  <c r="V94" i="57"/>
  <c r="L94" i="57"/>
  <c r="AH93" i="57"/>
  <c r="AG93" i="57"/>
  <c r="AD93" i="57"/>
  <c r="AC93" i="57"/>
  <c r="AB93" i="57"/>
  <c r="AA93" i="57"/>
  <c r="Z93" i="57"/>
  <c r="Y93" i="57"/>
  <c r="V93" i="57"/>
  <c r="L93" i="57"/>
  <c r="AH92" i="57"/>
  <c r="AG92" i="57"/>
  <c r="AD92" i="57"/>
  <c r="AC92" i="57"/>
  <c r="AB92" i="57"/>
  <c r="AA92" i="57"/>
  <c r="Z92" i="57"/>
  <c r="Y92" i="57"/>
  <c r="V92" i="57"/>
  <c r="L92" i="57"/>
  <c r="AH91" i="57"/>
  <c r="AG91" i="57"/>
  <c r="AD91" i="57"/>
  <c r="AC91" i="57"/>
  <c r="AB91" i="57"/>
  <c r="AA91" i="57"/>
  <c r="Z91" i="57"/>
  <c r="Y91" i="57"/>
  <c r="V91" i="57"/>
  <c r="L91" i="57"/>
  <c r="AH90" i="57"/>
  <c r="AG90" i="57"/>
  <c r="AD90" i="57"/>
  <c r="AC90" i="57"/>
  <c r="AB90" i="57"/>
  <c r="AA90" i="57"/>
  <c r="Z90" i="57"/>
  <c r="Y90" i="57"/>
  <c r="V90" i="57"/>
  <c r="L90" i="57"/>
  <c r="AH89" i="57"/>
  <c r="AG89" i="57"/>
  <c r="AD89" i="57"/>
  <c r="AC89" i="57"/>
  <c r="AB89" i="57"/>
  <c r="AA89" i="57"/>
  <c r="Z89" i="57"/>
  <c r="Y89" i="57"/>
  <c r="V89" i="57"/>
  <c r="L89" i="57"/>
  <c r="AH88" i="57"/>
  <c r="AG88" i="57"/>
  <c r="AD88" i="57"/>
  <c r="AC88" i="57"/>
  <c r="AB88" i="57"/>
  <c r="AA88" i="57"/>
  <c r="Z88" i="57"/>
  <c r="Y88" i="57"/>
  <c r="V88" i="57"/>
  <c r="V101" i="57"/>
  <c r="L88" i="57"/>
  <c r="AH87" i="57"/>
  <c r="AG87" i="57"/>
  <c r="AD87" i="57"/>
  <c r="AC87" i="57"/>
  <c r="AC101" i="57"/>
  <c r="AB87" i="57"/>
  <c r="AA87" i="57"/>
  <c r="Z87" i="57"/>
  <c r="Y87" i="57"/>
  <c r="V87" i="57"/>
  <c r="L87" i="57"/>
  <c r="AI86" i="57"/>
  <c r="AH86" i="57"/>
  <c r="AG86" i="57"/>
  <c r="AD86" i="57"/>
  <c r="AC86" i="57"/>
  <c r="AB86" i="57"/>
  <c r="AA86" i="57"/>
  <c r="Z86" i="57"/>
  <c r="Y86" i="57"/>
  <c r="V86" i="57"/>
  <c r="L86" i="57"/>
  <c r="AI85" i="57"/>
  <c r="AH85" i="57"/>
  <c r="AG85" i="57"/>
  <c r="AD85" i="57"/>
  <c r="AC85" i="57"/>
  <c r="AB85" i="57"/>
  <c r="AA85" i="57"/>
  <c r="Z85" i="57"/>
  <c r="Y85" i="57"/>
  <c r="V85" i="57"/>
  <c r="V102" i="57"/>
  <c r="L85" i="57"/>
  <c r="AK84" i="57"/>
  <c r="AE84" i="57"/>
  <c r="AD84" i="57"/>
  <c r="AB84" i="57"/>
  <c r="AA84" i="57"/>
  <c r="Z84" i="57"/>
  <c r="Y84" i="57"/>
  <c r="U84" i="57"/>
  <c r="U102" i="57"/>
  <c r="L84" i="57"/>
  <c r="AK83" i="57"/>
  <c r="AE83" i="57"/>
  <c r="AD83" i="57"/>
  <c r="AB83" i="57"/>
  <c r="AA83" i="57"/>
  <c r="Z83" i="57"/>
  <c r="Y83" i="57"/>
  <c r="W83" i="57"/>
  <c r="L83" i="57"/>
  <c r="AK82" i="57"/>
  <c r="AE82" i="57"/>
  <c r="AD82" i="57"/>
  <c r="AB82" i="57"/>
  <c r="AA82" i="57"/>
  <c r="Z82" i="57"/>
  <c r="Y82" i="57"/>
  <c r="W82" i="57"/>
  <c r="M82" i="57"/>
  <c r="L82" i="57"/>
  <c r="AJ81" i="57"/>
  <c r="AG81" i="57"/>
  <c r="AD81" i="57"/>
  <c r="AC81" i="57"/>
  <c r="AB81" i="57"/>
  <c r="AA81" i="57"/>
  <c r="Z81" i="57"/>
  <c r="Y81" i="57"/>
  <c r="W81" i="57"/>
  <c r="U81" i="57"/>
  <c r="T81" i="57"/>
  <c r="M81" i="57"/>
  <c r="L81" i="57"/>
  <c r="AJ80" i="57"/>
  <c r="AG80" i="57"/>
  <c r="AD80" i="57"/>
  <c r="AC80" i="57"/>
  <c r="AA80" i="57"/>
  <c r="Z80" i="57"/>
  <c r="Y80" i="57"/>
  <c r="X80" i="57"/>
  <c r="X101" i="57"/>
  <c r="R80" i="57"/>
  <c r="N80" i="57"/>
  <c r="M80" i="57"/>
  <c r="L80" i="57"/>
  <c r="AJ79" i="57"/>
  <c r="AG79" i="57"/>
  <c r="AD79" i="57"/>
  <c r="AC79" i="57"/>
  <c r="AB79" i="57"/>
  <c r="AA79" i="57"/>
  <c r="Z79" i="57"/>
  <c r="Y79" i="57"/>
  <c r="X79" i="57"/>
  <c r="R79" i="57"/>
  <c r="N79" i="57"/>
  <c r="M79" i="57"/>
  <c r="L79" i="57"/>
  <c r="AK78" i="57"/>
  <c r="AE78" i="57"/>
  <c r="AD78" i="57"/>
  <c r="AB78" i="57"/>
  <c r="AA78" i="57"/>
  <c r="Y78" i="57"/>
  <c r="N78" i="57"/>
  <c r="L78" i="57"/>
  <c r="AK77" i="57"/>
  <c r="AE77" i="57"/>
  <c r="AD77" i="57"/>
  <c r="AB77" i="57"/>
  <c r="AA77" i="57"/>
  <c r="Z77" i="57"/>
  <c r="Y77" i="57"/>
  <c r="W77" i="57"/>
  <c r="L77" i="57"/>
  <c r="AK76" i="57"/>
  <c r="AE76" i="57"/>
  <c r="AD76" i="57"/>
  <c r="AB76" i="57"/>
  <c r="AA76" i="57"/>
  <c r="Z76" i="57"/>
  <c r="Y76" i="57"/>
  <c r="W76" i="57"/>
  <c r="L76" i="57"/>
  <c r="AK75" i="57"/>
  <c r="AE75" i="57"/>
  <c r="AD75" i="57"/>
  <c r="AB75" i="57"/>
  <c r="AA75" i="57"/>
  <c r="Z75" i="57"/>
  <c r="Y75" i="57"/>
  <c r="P75" i="57"/>
  <c r="L75" i="57"/>
  <c r="AK74" i="57"/>
  <c r="AE74" i="57"/>
  <c r="AD74" i="57"/>
  <c r="AB74" i="57"/>
  <c r="AA74" i="57"/>
  <c r="Z74" i="57"/>
  <c r="Y74" i="57"/>
  <c r="W74" i="57"/>
  <c r="M74" i="57"/>
  <c r="L74" i="57"/>
  <c r="AK73" i="57"/>
  <c r="AE73" i="57"/>
  <c r="AD73" i="57"/>
  <c r="AB73" i="57"/>
  <c r="AA73" i="57"/>
  <c r="Z73" i="57"/>
  <c r="Y73" i="57"/>
  <c r="W73" i="57"/>
  <c r="W101" i="57"/>
  <c r="O73" i="57"/>
  <c r="M73" i="57"/>
  <c r="L73" i="57"/>
  <c r="AK72" i="57"/>
  <c r="AE72" i="57"/>
  <c r="AD72" i="57"/>
  <c r="AB72" i="57"/>
  <c r="AA72" i="57"/>
  <c r="AA101" i="57"/>
  <c r="Z72" i="57"/>
  <c r="Y72" i="57"/>
  <c r="P72" i="57"/>
  <c r="N72" i="57"/>
  <c r="M72" i="57"/>
  <c r="L72" i="57"/>
  <c r="L101" i="57"/>
  <c r="AK71" i="57"/>
  <c r="AE71" i="57"/>
  <c r="AD71" i="57"/>
  <c r="AB71" i="57"/>
  <c r="AA71" i="57"/>
  <c r="Z71" i="57"/>
  <c r="Y71" i="57"/>
  <c r="P71" i="57"/>
  <c r="L71" i="57"/>
  <c r="AK70" i="57"/>
  <c r="AE70" i="57"/>
  <c r="AD70" i="57"/>
  <c r="AB70" i="57"/>
  <c r="AB101" i="57"/>
  <c r="AA70" i="57"/>
  <c r="Z70" i="57"/>
  <c r="Y70" i="57"/>
  <c r="P70" i="57"/>
  <c r="L70" i="57"/>
  <c r="AF69" i="57"/>
  <c r="AE69" i="57"/>
  <c r="AA69" i="57"/>
  <c r="Y69" i="57"/>
  <c r="S69" i="57"/>
  <c r="L69" i="57"/>
  <c r="AK68" i="57"/>
  <c r="AE68" i="57"/>
  <c r="AD68" i="57"/>
  <c r="AB68" i="57"/>
  <c r="AA68" i="57"/>
  <c r="Z68" i="57"/>
  <c r="Y68" i="57"/>
  <c r="P68" i="57"/>
  <c r="M68" i="57"/>
  <c r="L68" i="57"/>
  <c r="AF67" i="57"/>
  <c r="AE67" i="57"/>
  <c r="AA67" i="57"/>
  <c r="Y67" i="57"/>
  <c r="S67" i="57"/>
  <c r="M67" i="57"/>
  <c r="L67" i="57"/>
  <c r="AE66" i="57"/>
  <c r="AA66" i="57"/>
  <c r="Y66" i="57"/>
  <c r="N66" i="57"/>
  <c r="M66" i="57"/>
  <c r="M101" i="57"/>
  <c r="L66" i="57"/>
  <c r="AK65" i="57"/>
  <c r="AE65" i="57"/>
  <c r="AD65" i="57"/>
  <c r="Z65" i="57"/>
  <c r="Y65" i="57"/>
  <c r="U65" i="57"/>
  <c r="AK64" i="57"/>
  <c r="AE64" i="57"/>
  <c r="AD64" i="57"/>
  <c r="Z64" i="57"/>
  <c r="Y64" i="57"/>
  <c r="Q64" i="57"/>
  <c r="AH63" i="57"/>
  <c r="AG63" i="57"/>
  <c r="AD63" i="57"/>
  <c r="Y63" i="57"/>
  <c r="O63" i="57"/>
  <c r="AH62" i="57"/>
  <c r="AG62" i="57"/>
  <c r="AD62" i="57"/>
  <c r="Z62" i="57"/>
  <c r="Y62" i="57"/>
  <c r="Q62" i="57"/>
  <c r="AH61" i="57"/>
  <c r="AG61" i="57"/>
  <c r="AD61" i="57"/>
  <c r="Z61" i="57"/>
  <c r="Y61" i="57"/>
  <c r="Q61" i="57"/>
  <c r="AH60" i="57"/>
  <c r="AG60" i="57"/>
  <c r="AD60" i="57"/>
  <c r="Z60" i="57"/>
  <c r="Y60" i="57"/>
  <c r="Q60" i="57"/>
  <c r="AH59" i="57"/>
  <c r="AG59" i="57"/>
  <c r="AD59" i="57"/>
  <c r="Z59" i="57"/>
  <c r="Y59" i="57"/>
  <c r="Q59" i="57"/>
  <c r="AI58" i="57"/>
  <c r="AH58" i="57"/>
  <c r="AG58" i="57"/>
  <c r="AD58" i="57"/>
  <c r="AD101" i="57"/>
  <c r="Z58" i="57"/>
  <c r="Y58" i="57"/>
  <c r="Q58" i="57"/>
  <c r="AH57" i="57"/>
  <c r="AG57" i="57"/>
  <c r="AD57" i="57"/>
  <c r="Z57" i="57"/>
  <c r="Y57" i="57"/>
  <c r="Q57" i="57"/>
  <c r="AH56" i="57"/>
  <c r="AG56" i="57"/>
  <c r="AD56" i="57"/>
  <c r="Z56" i="57"/>
  <c r="Y56" i="57"/>
  <c r="Q56" i="57"/>
  <c r="AH55" i="57"/>
  <c r="AG55" i="57"/>
  <c r="AD55" i="57"/>
  <c r="Z55" i="57"/>
  <c r="Y55" i="57"/>
  <c r="Q55" i="57"/>
  <c r="AH54" i="57"/>
  <c r="AG54" i="57"/>
  <c r="AD54" i="57"/>
  <c r="Z54" i="57"/>
  <c r="Y54" i="57"/>
  <c r="Q54" i="57"/>
  <c r="AH53" i="57"/>
  <c r="AG53" i="57"/>
  <c r="AD53" i="57"/>
  <c r="Z53" i="57"/>
  <c r="Y53" i="57"/>
  <c r="Q53" i="57"/>
  <c r="AJ51" i="57"/>
  <c r="AG51" i="57"/>
  <c r="AD51" i="57"/>
  <c r="Z51" i="57"/>
  <c r="Y51" i="57"/>
  <c r="T51" i="57"/>
  <c r="R51" i="57"/>
  <c r="R101" i="57"/>
  <c r="Z50" i="57"/>
  <c r="Y50" i="57"/>
  <c r="AJ49" i="57"/>
  <c r="AJ101" i="57"/>
  <c r="AG49" i="57"/>
  <c r="AD49" i="57"/>
  <c r="Z49" i="57"/>
  <c r="Y49" i="57"/>
  <c r="T49" i="57"/>
  <c r="AJ48" i="57"/>
  <c r="AG48" i="57"/>
  <c r="AD48" i="57"/>
  <c r="Z48" i="57"/>
  <c r="Y48" i="57"/>
  <c r="U48" i="57"/>
  <c r="U101" i="57"/>
  <c r="T48" i="57"/>
  <c r="AH47" i="57"/>
  <c r="AG47" i="57"/>
  <c r="AD47" i="57"/>
  <c r="Z47" i="57"/>
  <c r="Y47" i="57"/>
  <c r="Q47" i="57"/>
  <c r="AH46" i="57"/>
  <c r="AG46" i="57"/>
  <c r="AD46" i="57"/>
  <c r="Z46" i="57"/>
  <c r="Y46" i="57"/>
  <c r="Q46" i="57"/>
  <c r="AH45" i="57"/>
  <c r="AG45" i="57"/>
  <c r="AD45" i="57"/>
  <c r="Z45" i="57"/>
  <c r="Y45" i="57"/>
  <c r="Q45" i="57"/>
  <c r="AH44" i="57"/>
  <c r="AG44" i="57"/>
  <c r="AD44" i="57"/>
  <c r="Z44" i="57"/>
  <c r="Y44" i="57"/>
  <c r="Q44" i="57"/>
  <c r="AH43" i="57"/>
  <c r="AG43" i="57"/>
  <c r="AD43" i="57"/>
  <c r="Z43" i="57"/>
  <c r="Y43" i="57"/>
  <c r="Q43" i="57"/>
  <c r="AI42" i="57"/>
  <c r="AH42" i="57"/>
  <c r="AG42" i="57"/>
  <c r="AD42" i="57"/>
  <c r="Z42" i="57"/>
  <c r="Y42" i="57"/>
  <c r="Q42" i="57"/>
  <c r="AH41" i="57"/>
  <c r="AG41" i="57"/>
  <c r="AD41" i="57"/>
  <c r="Z41" i="57"/>
  <c r="Y41" i="57"/>
  <c r="Q41" i="57"/>
  <c r="AH40" i="57"/>
  <c r="AH101" i="57"/>
  <c r="AG40" i="57"/>
  <c r="AD40" i="57"/>
  <c r="Z40" i="57"/>
  <c r="Y40" i="57"/>
  <c r="Q40" i="57"/>
  <c r="AH39" i="57"/>
  <c r="AG39" i="57"/>
  <c r="AD39" i="57"/>
  <c r="Z39" i="57"/>
  <c r="Y39" i="57"/>
  <c r="Q39" i="57"/>
  <c r="AI38" i="57"/>
  <c r="AH38" i="57"/>
  <c r="AG38" i="57"/>
  <c r="AD38" i="57"/>
  <c r="Z38" i="57"/>
  <c r="Y38" i="57"/>
  <c r="Q38" i="57"/>
  <c r="Q102" i="57"/>
  <c r="AI37" i="57"/>
  <c r="AH37" i="57"/>
  <c r="AG37" i="57"/>
  <c r="AD37" i="57"/>
  <c r="Z37" i="57"/>
  <c r="Y37" i="57"/>
  <c r="Q37" i="57"/>
  <c r="Q101" i="57"/>
  <c r="AI36" i="57"/>
  <c r="AI101" i="57"/>
  <c r="AH36" i="57"/>
  <c r="AG36" i="57"/>
  <c r="AG101" i="57"/>
  <c r="AD36" i="57"/>
  <c r="Z36" i="57"/>
  <c r="Y36" i="57"/>
  <c r="Q36" i="57"/>
  <c r="AK35" i="57"/>
  <c r="AE35" i="57"/>
  <c r="AD35" i="57"/>
  <c r="Z35" i="57"/>
  <c r="Y35" i="57"/>
  <c r="P35" i="57"/>
  <c r="P101" i="57"/>
  <c r="AK34" i="57"/>
  <c r="AE34" i="57"/>
  <c r="AD34" i="57"/>
  <c r="Z34" i="57"/>
  <c r="Y34" i="57"/>
  <c r="P34" i="57"/>
  <c r="AK33" i="57"/>
  <c r="AE33" i="57"/>
  <c r="AD33" i="57"/>
  <c r="Z33" i="57"/>
  <c r="Y33" i="57"/>
  <c r="P33" i="57"/>
  <c r="AK32" i="57"/>
  <c r="AE32" i="57"/>
  <c r="AD32" i="57"/>
  <c r="Z32" i="57"/>
  <c r="Y32" i="57"/>
  <c r="P32" i="57"/>
  <c r="AE31" i="57"/>
  <c r="Z31" i="57"/>
  <c r="Y31" i="57"/>
  <c r="P31" i="57"/>
  <c r="AE30" i="57"/>
  <c r="Z30" i="57"/>
  <c r="Y30" i="57"/>
  <c r="P30" i="57"/>
  <c r="AF29" i="57"/>
  <c r="AE29" i="57"/>
  <c r="Y29" i="57"/>
  <c r="S29" i="57"/>
  <c r="AF28" i="57"/>
  <c r="AE28" i="57"/>
  <c r="Y28" i="57"/>
  <c r="S28" i="57"/>
  <c r="AF27" i="57"/>
  <c r="AE27" i="57"/>
  <c r="Y27" i="57"/>
  <c r="S27" i="57"/>
  <c r="AF26" i="57"/>
  <c r="AE26" i="57"/>
  <c r="Y26" i="57"/>
  <c r="S26" i="57"/>
  <c r="AF25" i="57"/>
  <c r="AE25" i="57"/>
  <c r="Y25" i="57"/>
  <c r="S25" i="57"/>
  <c r="AF24" i="57"/>
  <c r="AE24" i="57"/>
  <c r="Y24" i="57"/>
  <c r="S24" i="57"/>
  <c r="AF23" i="57"/>
  <c r="AE23" i="57"/>
  <c r="Y23" i="57"/>
  <c r="S23" i="57"/>
  <c r="S101" i="57"/>
  <c r="AF22" i="57"/>
  <c r="AF101" i="57"/>
  <c r="AE22" i="57"/>
  <c r="Y22" i="57"/>
  <c r="S22" i="57"/>
  <c r="AE21" i="57"/>
  <c r="Y21" i="57"/>
  <c r="N21" i="57"/>
  <c r="AE20" i="57"/>
  <c r="Y20" i="57"/>
  <c r="N20" i="57"/>
  <c r="AE19" i="57"/>
  <c r="Y19" i="57"/>
  <c r="N19" i="57"/>
  <c r="AE18" i="57"/>
  <c r="Y18" i="57"/>
  <c r="N18" i="57"/>
  <c r="AE17" i="57"/>
  <c r="Y17" i="57"/>
  <c r="N17" i="57"/>
  <c r="AE16" i="57"/>
  <c r="Y16" i="57"/>
  <c r="N16" i="57"/>
  <c r="AE15" i="57"/>
  <c r="Y15" i="57"/>
  <c r="N15" i="57"/>
  <c r="N102" i="57"/>
  <c r="AF14" i="57"/>
  <c r="AE14" i="57"/>
  <c r="Y14" i="57"/>
  <c r="S14" i="57"/>
  <c r="AE13" i="57"/>
  <c r="Z13" i="57"/>
  <c r="Y13" i="57"/>
  <c r="P13" i="57"/>
  <c r="N13" i="57"/>
  <c r="Z12" i="57"/>
  <c r="Z101" i="57"/>
  <c r="Y12" i="57"/>
  <c r="P12" i="57"/>
  <c r="N12" i="57"/>
  <c r="Y11" i="57"/>
  <c r="O11" i="57"/>
  <c r="O101" i="57"/>
  <c r="AE10" i="57"/>
  <c r="AE101" i="57"/>
  <c r="Y10" i="57"/>
  <c r="R10" i="57"/>
  <c r="AE9" i="57"/>
  <c r="Y9" i="57"/>
  <c r="Y101" i="57"/>
  <c r="R9" i="57"/>
  <c r="AM99" i="55"/>
  <c r="AL99" i="55"/>
  <c r="AI99" i="55"/>
  <c r="AH99" i="55"/>
  <c r="AG99" i="55"/>
  <c r="AF99" i="55"/>
  <c r="Z99" i="55"/>
  <c r="Y99" i="55"/>
  <c r="V99" i="55"/>
  <c r="L99" i="55"/>
  <c r="AM98" i="55"/>
  <c r="AL98" i="55"/>
  <c r="AI98" i="55"/>
  <c r="AH98" i="55"/>
  <c r="AG98" i="55"/>
  <c r="AF98" i="55"/>
  <c r="Z98" i="55"/>
  <c r="Y98" i="55"/>
  <c r="V98" i="55"/>
  <c r="L98" i="55"/>
  <c r="AM97" i="55"/>
  <c r="AL97" i="55"/>
  <c r="AI97" i="55"/>
  <c r="AH97" i="55"/>
  <c r="AG97" i="55"/>
  <c r="AF97" i="55"/>
  <c r="Z97" i="55"/>
  <c r="Y97" i="55"/>
  <c r="V97" i="55"/>
  <c r="L97" i="55"/>
  <c r="AN96" i="55"/>
  <c r="AM96" i="55"/>
  <c r="AL96" i="55"/>
  <c r="AI96" i="55"/>
  <c r="AH96" i="55"/>
  <c r="AG96" i="55"/>
  <c r="AF96" i="55"/>
  <c r="Z96" i="55"/>
  <c r="Y96" i="55"/>
  <c r="V96" i="55"/>
  <c r="L96" i="55"/>
  <c r="AM95" i="55"/>
  <c r="AL95" i="55"/>
  <c r="AI95" i="55"/>
  <c r="AH95" i="55"/>
  <c r="AG95" i="55"/>
  <c r="AF95" i="55"/>
  <c r="Z95" i="55"/>
  <c r="Y95" i="55"/>
  <c r="V95" i="55"/>
  <c r="L95" i="55"/>
  <c r="AM94" i="55"/>
  <c r="AL94" i="55"/>
  <c r="AI94" i="55"/>
  <c r="AH94" i="55"/>
  <c r="AG94" i="55"/>
  <c r="AF94" i="55"/>
  <c r="Z94" i="55"/>
  <c r="Y94" i="55"/>
  <c r="V94" i="55"/>
  <c r="L94" i="55"/>
  <c r="AM93" i="55"/>
  <c r="AL93" i="55"/>
  <c r="AI93" i="55"/>
  <c r="AH93" i="55"/>
  <c r="AG93" i="55"/>
  <c r="AF93" i="55"/>
  <c r="Z93" i="55"/>
  <c r="Y93" i="55"/>
  <c r="V93" i="55"/>
  <c r="L93" i="55"/>
  <c r="AM92" i="55"/>
  <c r="AL92" i="55"/>
  <c r="AI92" i="55"/>
  <c r="AH92" i="55"/>
  <c r="AG92" i="55"/>
  <c r="AF92" i="55"/>
  <c r="Z92" i="55"/>
  <c r="Y92" i="55"/>
  <c r="V92" i="55"/>
  <c r="L92" i="55"/>
  <c r="AM91" i="55"/>
  <c r="AL91" i="55"/>
  <c r="AI91" i="55"/>
  <c r="AH91" i="55"/>
  <c r="AG91" i="55"/>
  <c r="AF91" i="55"/>
  <c r="Z91" i="55"/>
  <c r="Y91" i="55"/>
  <c r="V91" i="55"/>
  <c r="L91" i="55"/>
  <c r="AM90" i="55"/>
  <c r="AL90" i="55"/>
  <c r="AI90" i="55"/>
  <c r="AH90" i="55"/>
  <c r="AG90" i="55"/>
  <c r="AF90" i="55"/>
  <c r="Z90" i="55"/>
  <c r="Y90" i="55"/>
  <c r="V90" i="55"/>
  <c r="L90" i="55"/>
  <c r="AM89" i="55"/>
  <c r="AL89" i="55"/>
  <c r="AI89" i="55"/>
  <c r="AH89" i="55"/>
  <c r="AG89" i="55"/>
  <c r="AF89" i="55"/>
  <c r="Z89" i="55"/>
  <c r="Y89" i="55"/>
  <c r="V89" i="55"/>
  <c r="L89" i="55"/>
  <c r="AM88" i="55"/>
  <c r="AL88" i="55"/>
  <c r="AI88" i="55"/>
  <c r="AH88" i="55"/>
  <c r="AG88" i="55"/>
  <c r="AF88" i="55"/>
  <c r="Z88" i="55"/>
  <c r="Y88" i="55"/>
  <c r="V88" i="55"/>
  <c r="L88" i="55"/>
  <c r="AM87" i="55"/>
  <c r="AL87" i="55"/>
  <c r="AI87" i="55"/>
  <c r="AH87" i="55"/>
  <c r="AG87" i="55"/>
  <c r="AF87" i="55"/>
  <c r="Z87" i="55"/>
  <c r="Y87" i="55"/>
  <c r="V87" i="55"/>
  <c r="L87" i="55"/>
  <c r="AM86" i="55"/>
  <c r="AL86" i="55"/>
  <c r="AI86" i="55"/>
  <c r="AH86" i="55"/>
  <c r="AG86" i="55"/>
  <c r="AF86" i="55"/>
  <c r="Z86" i="55"/>
  <c r="Y86" i="55"/>
  <c r="V86" i="55"/>
  <c r="L86" i="55"/>
  <c r="AN85" i="55"/>
  <c r="AM85" i="55"/>
  <c r="AL85" i="55"/>
  <c r="AI85" i="55"/>
  <c r="AH85" i="55"/>
  <c r="AG85" i="55"/>
  <c r="AF85" i="55"/>
  <c r="Z85" i="55"/>
  <c r="Y85" i="55"/>
  <c r="V85" i="55"/>
  <c r="V100" i="55"/>
  <c r="V101" i="55"/>
  <c r="L85" i="55"/>
  <c r="AN84" i="55"/>
  <c r="AM84" i="55"/>
  <c r="AL84" i="55"/>
  <c r="AI84" i="55"/>
  <c r="AH84" i="55"/>
  <c r="AG84" i="55"/>
  <c r="AF84" i="55"/>
  <c r="Z84" i="55"/>
  <c r="Y84" i="55"/>
  <c r="V84" i="55"/>
  <c r="L84" i="55"/>
  <c r="AP83" i="55"/>
  <c r="AJ83" i="55"/>
  <c r="AI83" i="55"/>
  <c r="AG83" i="55"/>
  <c r="AF83" i="55"/>
  <c r="Z83" i="55"/>
  <c r="Y83" i="55"/>
  <c r="U83" i="55"/>
  <c r="U101" i="55"/>
  <c r="L83" i="55"/>
  <c r="AP82" i="55"/>
  <c r="AJ82" i="55"/>
  <c r="AI82" i="55"/>
  <c r="AG82" i="55"/>
  <c r="AF82" i="55"/>
  <c r="Z82" i="55"/>
  <c r="Y82" i="55"/>
  <c r="W82" i="55"/>
  <c r="L82" i="55"/>
  <c r="AP81" i="55"/>
  <c r="AJ81" i="55"/>
  <c r="AI81" i="55"/>
  <c r="AG81" i="55"/>
  <c r="AF81" i="55"/>
  <c r="Z81" i="55"/>
  <c r="Y81" i="55"/>
  <c r="W81" i="55"/>
  <c r="M81" i="55"/>
  <c r="L81" i="55"/>
  <c r="AO80" i="55"/>
  <c r="AL80" i="55"/>
  <c r="AI80" i="55"/>
  <c r="AH80" i="55"/>
  <c r="AG80" i="55"/>
  <c r="AF80" i="55"/>
  <c r="Z80" i="55"/>
  <c r="Y80" i="55"/>
  <c r="W80" i="55"/>
  <c r="U80" i="55"/>
  <c r="T80" i="55"/>
  <c r="M80" i="55"/>
  <c r="L80" i="55"/>
  <c r="AO79" i="55"/>
  <c r="AL79" i="55"/>
  <c r="AI79" i="55"/>
  <c r="AH79" i="55"/>
  <c r="AH100" i="55"/>
  <c r="AF79" i="55"/>
  <c r="Z79" i="55"/>
  <c r="Y79" i="55"/>
  <c r="X79" i="55"/>
  <c r="R79" i="55"/>
  <c r="N79" i="55"/>
  <c r="M79" i="55"/>
  <c r="L79" i="55"/>
  <c r="AO78" i="55"/>
  <c r="AL78" i="55"/>
  <c r="AI78" i="55"/>
  <c r="AH78" i="55"/>
  <c r="AG78" i="55"/>
  <c r="AF78" i="55"/>
  <c r="Z78" i="55"/>
  <c r="Y78" i="55"/>
  <c r="X78" i="55"/>
  <c r="R78" i="55"/>
  <c r="N78" i="55"/>
  <c r="M78" i="55"/>
  <c r="L78" i="55"/>
  <c r="AP77" i="55"/>
  <c r="AJ77" i="55"/>
  <c r="AI77" i="55"/>
  <c r="AG77" i="55"/>
  <c r="AF77" i="55"/>
  <c r="Y77" i="55"/>
  <c r="N77" i="55"/>
  <c r="L77" i="55"/>
  <c r="AP76" i="55"/>
  <c r="AJ76" i="55"/>
  <c r="AI76" i="55"/>
  <c r="AG76" i="55"/>
  <c r="AF76" i="55"/>
  <c r="Z76" i="55"/>
  <c r="Y76" i="55"/>
  <c r="W76" i="55"/>
  <c r="L76" i="55"/>
  <c r="AP75" i="55"/>
  <c r="AJ75" i="55"/>
  <c r="AI75" i="55"/>
  <c r="AG75" i="55"/>
  <c r="AF75" i="55"/>
  <c r="Z75" i="55"/>
  <c r="Y75" i="55"/>
  <c r="W75" i="55"/>
  <c r="L75" i="55"/>
  <c r="AP74" i="55"/>
  <c r="AJ74" i="55"/>
  <c r="AI74" i="55"/>
  <c r="AG74" i="55"/>
  <c r="AF74" i="55"/>
  <c r="Z74" i="55"/>
  <c r="Y74" i="55"/>
  <c r="P74" i="55"/>
  <c r="L74" i="55"/>
  <c r="AP73" i="55"/>
  <c r="AJ73" i="55"/>
  <c r="AI73" i="55"/>
  <c r="AG73" i="55"/>
  <c r="AF73" i="55"/>
  <c r="Z73" i="55"/>
  <c r="Y73" i="55"/>
  <c r="W73" i="55"/>
  <c r="M73" i="55"/>
  <c r="L73" i="55"/>
  <c r="AP72" i="55"/>
  <c r="AJ72" i="55"/>
  <c r="AI72" i="55"/>
  <c r="AG72" i="55"/>
  <c r="AF72" i="55"/>
  <c r="AE72" i="55"/>
  <c r="AE100" i="55"/>
  <c r="Z72" i="55"/>
  <c r="Y72" i="55"/>
  <c r="W72" i="55"/>
  <c r="W100" i="55"/>
  <c r="O72" i="55"/>
  <c r="M72" i="55"/>
  <c r="L72" i="55"/>
  <c r="AP71" i="55"/>
  <c r="AJ71" i="55"/>
  <c r="AI71" i="55"/>
  <c r="AG71" i="55"/>
  <c r="AF71" i="55"/>
  <c r="Z71" i="55"/>
  <c r="Y71" i="55"/>
  <c r="P71" i="55"/>
  <c r="N71" i="55"/>
  <c r="M71" i="55"/>
  <c r="L71" i="55"/>
  <c r="AP70" i="55"/>
  <c r="AJ70" i="55"/>
  <c r="AI70" i="55"/>
  <c r="AG70" i="55"/>
  <c r="AF70" i="55"/>
  <c r="Z70" i="55"/>
  <c r="Y70" i="55"/>
  <c r="P70" i="55"/>
  <c r="L70" i="55"/>
  <c r="AP69" i="55"/>
  <c r="AJ69" i="55"/>
  <c r="AI69" i="55"/>
  <c r="AG69" i="55"/>
  <c r="AF69" i="55"/>
  <c r="Z69" i="55"/>
  <c r="Y69" i="55"/>
  <c r="P69" i="55"/>
  <c r="L69" i="55"/>
  <c r="L100" i="55"/>
  <c r="AK68" i="55"/>
  <c r="AJ68" i="55"/>
  <c r="AF68" i="55"/>
  <c r="Y68" i="55"/>
  <c r="S68" i="55"/>
  <c r="L68" i="55"/>
  <c r="AP67" i="55"/>
  <c r="AJ67" i="55"/>
  <c r="AI67" i="55"/>
  <c r="AG67" i="55"/>
  <c r="AG100" i="55"/>
  <c r="AF67" i="55"/>
  <c r="Z67" i="55"/>
  <c r="Y67" i="55"/>
  <c r="P67" i="55"/>
  <c r="M67" i="55"/>
  <c r="L67" i="55"/>
  <c r="AK66" i="55"/>
  <c r="AJ66" i="55"/>
  <c r="AF66" i="55"/>
  <c r="AF100" i="55"/>
  <c r="Y66" i="55"/>
  <c r="S66" i="55"/>
  <c r="M66" i="55"/>
  <c r="L66" i="55"/>
  <c r="AJ65" i="55"/>
  <c r="AF65" i="55"/>
  <c r="Y65" i="55"/>
  <c r="N65" i="55"/>
  <c r="M65" i="55"/>
  <c r="M100" i="55"/>
  <c r="L65" i="55"/>
  <c r="AP64" i="55"/>
  <c r="AJ64" i="55"/>
  <c r="AI64" i="55"/>
  <c r="Z64" i="55"/>
  <c r="Y64" i="55"/>
  <c r="U64" i="55"/>
  <c r="AP63" i="55"/>
  <c r="AJ63" i="55"/>
  <c r="AI63" i="55"/>
  <c r="AE63" i="55"/>
  <c r="Z63" i="55"/>
  <c r="Y63" i="55"/>
  <c r="Q63" i="55"/>
  <c r="AM62" i="55"/>
  <c r="AL62" i="55"/>
  <c r="AI62" i="55"/>
  <c r="Y62" i="55"/>
  <c r="O62" i="55"/>
  <c r="AM61" i="55"/>
  <c r="AL61" i="55"/>
  <c r="AI61" i="55"/>
  <c r="AB61" i="55"/>
  <c r="Z61" i="55"/>
  <c r="Y61" i="55"/>
  <c r="Q61" i="55"/>
  <c r="AM60" i="55"/>
  <c r="AL60" i="55"/>
  <c r="AI60" i="55"/>
  <c r="AB60" i="55"/>
  <c r="Z60" i="55"/>
  <c r="Y60" i="55"/>
  <c r="Q60" i="55"/>
  <c r="AM59" i="55"/>
  <c r="AL59" i="55"/>
  <c r="AI59" i="55"/>
  <c r="AB59" i="55"/>
  <c r="Z59" i="55"/>
  <c r="Y59" i="55"/>
  <c r="Q59" i="55"/>
  <c r="AM58" i="55"/>
  <c r="AL58" i="55"/>
  <c r="AI58" i="55"/>
  <c r="AA58" i="55"/>
  <c r="Z58" i="55"/>
  <c r="Y58" i="55"/>
  <c r="Q58" i="55"/>
  <c r="AN57" i="55"/>
  <c r="AM57" i="55"/>
  <c r="AL57" i="55"/>
  <c r="AI57" i="55"/>
  <c r="AA57" i="55"/>
  <c r="Z57" i="55"/>
  <c r="Y57" i="55"/>
  <c r="Q57" i="55"/>
  <c r="AM56" i="55"/>
  <c r="AL56" i="55"/>
  <c r="AI56" i="55"/>
  <c r="AA56" i="55"/>
  <c r="Z56" i="55"/>
  <c r="Y56" i="55"/>
  <c r="Q56" i="55"/>
  <c r="AM55" i="55"/>
  <c r="AL55" i="55"/>
  <c r="AI55" i="55"/>
  <c r="AD55" i="55"/>
  <c r="Z55" i="55"/>
  <c r="Y55" i="55"/>
  <c r="Q55" i="55"/>
  <c r="AM54" i="55"/>
  <c r="AL54" i="55"/>
  <c r="AI54" i="55"/>
  <c r="AC54" i="55"/>
  <c r="Z54" i="55"/>
  <c r="Y54" i="55"/>
  <c r="Q54" i="55"/>
  <c r="AM53" i="55"/>
  <c r="AL53" i="55"/>
  <c r="AI53" i="55"/>
  <c r="AA53" i="55"/>
  <c r="Z53" i="55"/>
  <c r="Y53" i="55"/>
  <c r="Q53" i="55"/>
  <c r="AM52" i="55"/>
  <c r="AL52" i="55"/>
  <c r="AI52" i="55"/>
  <c r="AA52" i="55"/>
  <c r="Z52" i="55"/>
  <c r="Y52" i="55"/>
  <c r="Q52" i="55"/>
  <c r="AO51" i="55"/>
  <c r="AL51" i="55"/>
  <c r="AI51" i="55"/>
  <c r="Z51" i="55"/>
  <c r="Y51" i="55"/>
  <c r="T51" i="55"/>
  <c r="R51" i="55"/>
  <c r="Z50" i="55"/>
  <c r="Y50" i="55"/>
  <c r="AO49" i="55"/>
  <c r="AO100" i="55"/>
  <c r="AL49" i="55"/>
  <c r="AI49" i="55"/>
  <c r="Z49" i="55"/>
  <c r="Y49" i="55"/>
  <c r="T49" i="55"/>
  <c r="AO48" i="55"/>
  <c r="AL48" i="55"/>
  <c r="AI48" i="55"/>
  <c r="Z48" i="55"/>
  <c r="Y48" i="55"/>
  <c r="U48" i="55"/>
  <c r="U100" i="55"/>
  <c r="T48" i="55"/>
  <c r="T100" i="55"/>
  <c r="T101" i="55"/>
  <c r="AM47" i="55"/>
  <c r="AL47" i="55"/>
  <c r="AI47" i="55"/>
  <c r="AB47" i="55"/>
  <c r="Z47" i="55"/>
  <c r="Y47" i="55"/>
  <c r="Q47" i="55"/>
  <c r="AM46" i="55"/>
  <c r="AL46" i="55"/>
  <c r="AI46" i="55"/>
  <c r="AB46" i="55"/>
  <c r="Z46" i="55"/>
  <c r="Y46" i="55"/>
  <c r="Q46" i="55"/>
  <c r="AM45" i="55"/>
  <c r="AL45" i="55"/>
  <c r="AI45" i="55"/>
  <c r="AA45" i="55"/>
  <c r="Z45" i="55"/>
  <c r="Y45" i="55"/>
  <c r="Q45" i="55"/>
  <c r="AM44" i="55"/>
  <c r="AL44" i="55"/>
  <c r="AI44" i="55"/>
  <c r="AA44" i="55"/>
  <c r="Z44" i="55"/>
  <c r="Y44" i="55"/>
  <c r="Q44" i="55"/>
  <c r="AM43" i="55"/>
  <c r="AL43" i="55"/>
  <c r="AI43" i="55"/>
  <c r="AD43" i="55"/>
  <c r="Z43" i="55"/>
  <c r="Y43" i="55"/>
  <c r="Q43" i="55"/>
  <c r="AN42" i="55"/>
  <c r="AN100" i="55"/>
  <c r="AM42" i="55"/>
  <c r="AL42" i="55"/>
  <c r="AI42" i="55"/>
  <c r="AA42" i="55"/>
  <c r="Z42" i="55"/>
  <c r="Y42" i="55"/>
  <c r="Q42" i="55"/>
  <c r="AM41" i="55"/>
  <c r="AL41" i="55"/>
  <c r="AI41" i="55"/>
  <c r="AC41" i="55"/>
  <c r="AC100" i="55"/>
  <c r="Z41" i="55"/>
  <c r="Y41" i="55"/>
  <c r="Q41" i="55"/>
  <c r="AM40" i="55"/>
  <c r="AL40" i="55"/>
  <c r="AI40" i="55"/>
  <c r="AB40" i="55"/>
  <c r="AB100" i="55"/>
  <c r="Z40" i="55"/>
  <c r="Y40" i="55"/>
  <c r="Q40" i="55"/>
  <c r="AM39" i="55"/>
  <c r="AL39" i="55"/>
  <c r="AI39" i="55"/>
  <c r="AA39" i="55"/>
  <c r="Z39" i="55"/>
  <c r="Y39" i="55"/>
  <c r="Q39" i="55"/>
  <c r="AN38" i="55"/>
  <c r="AM38" i="55"/>
  <c r="AL38" i="55"/>
  <c r="AI38" i="55"/>
  <c r="AA38" i="55"/>
  <c r="Z38" i="55"/>
  <c r="Y38" i="55"/>
  <c r="Q38" i="55"/>
  <c r="Q100" i="55"/>
  <c r="AN37" i="55"/>
  <c r="AM37" i="55"/>
  <c r="AL37" i="55"/>
  <c r="AL100" i="55"/>
  <c r="AI37" i="55"/>
  <c r="AA37" i="55"/>
  <c r="AA100" i="55"/>
  <c r="Z37" i="55"/>
  <c r="Y37" i="55"/>
  <c r="Q37" i="55"/>
  <c r="AN36" i="55"/>
  <c r="AM36" i="55"/>
  <c r="AM100" i="55"/>
  <c r="AL36" i="55"/>
  <c r="AI36" i="55"/>
  <c r="AD36" i="55"/>
  <c r="AD100" i="55"/>
  <c r="Z36" i="55"/>
  <c r="Y36" i="55"/>
  <c r="Q36" i="55"/>
  <c r="Q101" i="55"/>
  <c r="AP35" i="55"/>
  <c r="AJ35" i="55"/>
  <c r="AI35" i="55"/>
  <c r="Z35" i="55"/>
  <c r="Y35" i="55"/>
  <c r="P35" i="55"/>
  <c r="AJ34" i="55"/>
  <c r="AI34" i="55"/>
  <c r="Z34" i="55"/>
  <c r="Y34" i="55"/>
  <c r="P34" i="55"/>
  <c r="AP33" i="55"/>
  <c r="AJ33" i="55"/>
  <c r="AI33" i="55"/>
  <c r="Z33" i="55"/>
  <c r="Z100" i="55"/>
  <c r="Y33" i="55"/>
  <c r="P33" i="55"/>
  <c r="AP32" i="55"/>
  <c r="AP100" i="55"/>
  <c r="AJ32" i="55"/>
  <c r="AI32" i="55"/>
  <c r="AI100" i="55"/>
  <c r="Z32" i="55"/>
  <c r="Y32" i="55"/>
  <c r="P32" i="55"/>
  <c r="AJ31" i="55"/>
  <c r="Z31" i="55"/>
  <c r="Y31" i="55"/>
  <c r="P31" i="55"/>
  <c r="AJ30" i="55"/>
  <c r="Z30" i="55"/>
  <c r="Y30" i="55"/>
  <c r="P30" i="55"/>
  <c r="AK29" i="55"/>
  <c r="AJ29" i="55"/>
  <c r="Y29" i="55"/>
  <c r="S29" i="55"/>
  <c r="AK28" i="55"/>
  <c r="AJ28" i="55"/>
  <c r="Y28" i="55"/>
  <c r="S28" i="55"/>
  <c r="AK27" i="55"/>
  <c r="AJ27" i="55"/>
  <c r="Y27" i="55"/>
  <c r="S27" i="55"/>
  <c r="AK26" i="55"/>
  <c r="AJ26" i="55"/>
  <c r="Y26" i="55"/>
  <c r="S26" i="55"/>
  <c r="AK25" i="55"/>
  <c r="AJ25" i="55"/>
  <c r="Y25" i="55"/>
  <c r="S25" i="55"/>
  <c r="AK24" i="55"/>
  <c r="AJ24" i="55"/>
  <c r="Y24" i="55"/>
  <c r="S24" i="55"/>
  <c r="AK23" i="55"/>
  <c r="AJ23" i="55"/>
  <c r="Y23" i="55"/>
  <c r="S23" i="55"/>
  <c r="AK22" i="55"/>
  <c r="AK100" i="55"/>
  <c r="AJ22" i="55"/>
  <c r="Y22" i="55"/>
  <c r="S22" i="55"/>
  <c r="S100" i="55"/>
  <c r="AJ21" i="55"/>
  <c r="Y21" i="55"/>
  <c r="N21" i="55"/>
  <c r="AJ20" i="55"/>
  <c r="Y20" i="55"/>
  <c r="N20" i="55"/>
  <c r="AJ19" i="55"/>
  <c r="Y19" i="55"/>
  <c r="N19" i="55"/>
  <c r="AJ18" i="55"/>
  <c r="Y18" i="55"/>
  <c r="N18" i="55"/>
  <c r="N101" i="55"/>
  <c r="AJ17" i="55"/>
  <c r="Y17" i="55"/>
  <c r="N17" i="55"/>
  <c r="AJ16" i="55"/>
  <c r="Y16" i="55"/>
  <c r="N16" i="55"/>
  <c r="AJ15" i="55"/>
  <c r="Y15" i="55"/>
  <c r="N15" i="55"/>
  <c r="AK14" i="55"/>
  <c r="AJ14" i="55"/>
  <c r="AJ100" i="55"/>
  <c r="Y14" i="55"/>
  <c r="S14" i="55"/>
  <c r="AJ13" i="55"/>
  <c r="Z13" i="55"/>
  <c r="Y13" i="55"/>
  <c r="P13" i="55"/>
  <c r="N13" i="55"/>
  <c r="N100" i="55"/>
  <c r="AJ12" i="55"/>
  <c r="Z12" i="55"/>
  <c r="Y12" i="55"/>
  <c r="P12" i="55"/>
  <c r="P101" i="55"/>
  <c r="N12" i="55"/>
  <c r="AJ11" i="55"/>
  <c r="Y11" i="55"/>
  <c r="O11" i="55"/>
  <c r="O100" i="55"/>
  <c r="AJ10" i="55"/>
  <c r="Y10" i="55"/>
  <c r="R10" i="55"/>
  <c r="R100" i="55"/>
  <c r="AJ9" i="55"/>
  <c r="Y9" i="55"/>
  <c r="Y100" i="55"/>
  <c r="R9" i="55"/>
  <c r="X102" i="58"/>
  <c r="X103" i="58"/>
  <c r="U103" i="58"/>
  <c r="X100" i="55"/>
  <c r="X101" i="55"/>
  <c r="T101" i="57"/>
  <c r="T102" i="57"/>
  <c r="L104" i="60"/>
  <c r="U104" i="60"/>
  <c r="O104" i="60"/>
  <c r="M104" i="60"/>
  <c r="R104" i="60"/>
  <c r="R105" i="60"/>
  <c r="AJ104" i="60"/>
  <c r="Q104" i="60"/>
  <c r="AI104" i="60"/>
  <c r="P104" i="60"/>
  <c r="AC104" i="60"/>
  <c r="T105" i="60"/>
  <c r="P105" i="60"/>
  <c r="X104" i="60"/>
  <c r="X105" i="60"/>
  <c r="Y104" i="60"/>
  <c r="AF104" i="60"/>
  <c r="T103" i="58"/>
  <c r="V105" i="60"/>
  <c r="N104" i="60"/>
  <c r="N101" i="57"/>
  <c r="W102" i="57"/>
  <c r="X102" i="57"/>
  <c r="W101" i="55"/>
  <c r="V104" i="60"/>
  <c r="R103" i="58"/>
  <c r="W102" i="58"/>
  <c r="P102" i="58"/>
  <c r="Q103" i="58"/>
  <c r="T102" i="58"/>
  <c r="W105" i="60"/>
  <c r="P100" i="55"/>
  <c r="R101" i="55"/>
  <c r="P102" i="57"/>
  <c r="R102" i="57"/>
</calcChain>
</file>

<file path=xl/sharedStrings.xml><?xml version="1.0" encoding="utf-8"?>
<sst xmlns="http://schemas.openxmlformats.org/spreadsheetml/2006/main" count="1946" uniqueCount="248">
  <si>
    <t>専門</t>
    <rPh sb="0" eb="2">
      <t>センモン</t>
    </rPh>
    <phoneticPr fontId="1"/>
  </si>
  <si>
    <t>本科</t>
    <rPh sb="0" eb="2">
      <t>ホンカ</t>
    </rPh>
    <phoneticPr fontId="1"/>
  </si>
  <si>
    <t>一般科目</t>
    <rPh sb="0" eb="2">
      <t>イッパン</t>
    </rPh>
    <rPh sb="2" eb="4">
      <t>カモク</t>
    </rPh>
    <phoneticPr fontId="1"/>
  </si>
  <si>
    <t>専門科目</t>
    <rPh sb="0" eb="2">
      <t>センモン</t>
    </rPh>
    <rPh sb="2" eb="4">
      <t>カモク</t>
    </rPh>
    <phoneticPr fontId="1"/>
  </si>
  <si>
    <t>卒業研究</t>
    <rPh sb="0" eb="1">
      <t>ソツ</t>
    </rPh>
    <rPh sb="1" eb="2">
      <t>ギョウ</t>
    </rPh>
    <rPh sb="2" eb="3">
      <t>ケン</t>
    </rPh>
    <rPh sb="3" eb="4">
      <t>キワム</t>
    </rPh>
    <phoneticPr fontId="1"/>
  </si>
  <si>
    <t>選択</t>
    <rPh sb="0" eb="2">
      <t>センタク</t>
    </rPh>
    <phoneticPr fontId="1"/>
  </si>
  <si>
    <t>電気設計</t>
    <rPh sb="0" eb="1">
      <t>デン</t>
    </rPh>
    <rPh sb="1" eb="2">
      <t>キ</t>
    </rPh>
    <rPh sb="2" eb="4">
      <t>セッケイ</t>
    </rPh>
    <phoneticPr fontId="1"/>
  </si>
  <si>
    <t>電気法規</t>
    <rPh sb="0" eb="1">
      <t>デン</t>
    </rPh>
    <rPh sb="1" eb="2">
      <t>キ</t>
    </rPh>
    <rPh sb="2" eb="4">
      <t>ホウキ</t>
    </rPh>
    <phoneticPr fontId="1"/>
  </si>
  <si>
    <t>校外実習</t>
    <rPh sb="0" eb="1">
      <t>コウ</t>
    </rPh>
    <rPh sb="1" eb="2">
      <t>ガイ</t>
    </rPh>
    <rPh sb="2" eb="4">
      <t>ジッシュウ</t>
    </rPh>
    <phoneticPr fontId="1"/>
  </si>
  <si>
    <t>専攻科</t>
    <rPh sb="0" eb="2">
      <t>センコウ</t>
    </rPh>
    <rPh sb="2" eb="3">
      <t>カ</t>
    </rPh>
    <phoneticPr fontId="1"/>
  </si>
  <si>
    <t>宇宙地球科学</t>
    <rPh sb="0" eb="2">
      <t>ウチュウ</t>
    </rPh>
    <rPh sb="2" eb="4">
      <t>チキュウ</t>
    </rPh>
    <rPh sb="4" eb="6">
      <t>カガク</t>
    </rPh>
    <phoneticPr fontId="1"/>
  </si>
  <si>
    <t>環境化学</t>
    <rPh sb="0" eb="2">
      <t>カンキョウ</t>
    </rPh>
    <rPh sb="2" eb="4">
      <t>カガク</t>
    </rPh>
    <phoneticPr fontId="1"/>
  </si>
  <si>
    <t>情報ネットワーク</t>
    <rPh sb="0" eb="2">
      <t>ジョウホウ</t>
    </rPh>
    <phoneticPr fontId="1"/>
  </si>
  <si>
    <t>必修</t>
    <rPh sb="0" eb="2">
      <t>ヒッシュウ</t>
    </rPh>
    <phoneticPr fontId="1"/>
  </si>
  <si>
    <t>実務実習</t>
    <rPh sb="0" eb="2">
      <t>ジツム</t>
    </rPh>
    <rPh sb="2" eb="4">
      <t>ジッシュウ</t>
    </rPh>
    <phoneticPr fontId="1"/>
  </si>
  <si>
    <t>プラズマ工学</t>
    <rPh sb="4" eb="6">
      <t>コウガク</t>
    </rPh>
    <phoneticPr fontId="1"/>
  </si>
  <si>
    <t>システム数理工学</t>
    <rPh sb="4" eb="6">
      <t>スウリ</t>
    </rPh>
    <rPh sb="6" eb="8">
      <t>コウガク</t>
    </rPh>
    <phoneticPr fontId="1"/>
  </si>
  <si>
    <t>システム制御理論</t>
    <rPh sb="4" eb="6">
      <t>セイギョ</t>
    </rPh>
    <rPh sb="6" eb="8">
      <t>リロン</t>
    </rPh>
    <phoneticPr fontId="1"/>
  </si>
  <si>
    <t>信号処理論</t>
    <rPh sb="0" eb="2">
      <t>シンゴウ</t>
    </rPh>
    <rPh sb="2" eb="4">
      <t>ショリ</t>
    </rPh>
    <rPh sb="4" eb="5">
      <t>ロン</t>
    </rPh>
    <phoneticPr fontId="1"/>
  </si>
  <si>
    <t>合計</t>
    <rPh sb="0" eb="2">
      <t>ゴウケイ</t>
    </rPh>
    <phoneticPr fontId="1"/>
  </si>
  <si>
    <t>修得単位</t>
    <rPh sb="0" eb="2">
      <t>シュウトク</t>
    </rPh>
    <rPh sb="2" eb="4">
      <t>タンイ</t>
    </rPh>
    <phoneticPr fontId="1"/>
  </si>
  <si>
    <t>各種プログラム修了要件チェック表</t>
    <rPh sb="0" eb="2">
      <t>カクシュ</t>
    </rPh>
    <rPh sb="7" eb="9">
      <t>シュウリョウ</t>
    </rPh>
    <rPh sb="9" eb="11">
      <t>ヨウケン</t>
    </rPh>
    <rPh sb="15" eb="16">
      <t>ヒョウ</t>
    </rPh>
    <phoneticPr fontId="3"/>
  </si>
  <si>
    <t>保健・体育(4年)</t>
    <rPh sb="0" eb="2">
      <t>ホケン</t>
    </rPh>
    <rPh sb="3" eb="5">
      <t>タイイク</t>
    </rPh>
    <rPh sb="7" eb="8">
      <t>ネン</t>
    </rPh>
    <phoneticPr fontId="1"/>
  </si>
  <si>
    <t>保健・体育(5年)</t>
    <rPh sb="0" eb="2">
      <t>ホケン</t>
    </rPh>
    <rPh sb="3" eb="5">
      <t>タイイク</t>
    </rPh>
    <rPh sb="7" eb="8">
      <t>ネン</t>
    </rPh>
    <phoneticPr fontId="1"/>
  </si>
  <si>
    <t>電気計測</t>
    <rPh sb="0" eb="2">
      <t>デンキ</t>
    </rPh>
    <rPh sb="2" eb="4">
      <t>ケイソク</t>
    </rPh>
    <phoneticPr fontId="1"/>
  </si>
  <si>
    <t>電子物性</t>
    <rPh sb="0" eb="2">
      <t>デンシ</t>
    </rPh>
    <rPh sb="2" eb="4">
      <t>ブッセイ</t>
    </rPh>
    <phoneticPr fontId="1"/>
  </si>
  <si>
    <t>成績</t>
    <rPh sb="0" eb="2">
      <t>セイセキ</t>
    </rPh>
    <phoneticPr fontId="1"/>
  </si>
  <si>
    <t>専攻科修了要件</t>
    <rPh sb="0" eb="2">
      <t>センコウ</t>
    </rPh>
    <rPh sb="2" eb="3">
      <t>カ</t>
    </rPh>
    <rPh sb="3" eb="5">
      <t>シュウリョウ</t>
    </rPh>
    <rPh sb="5" eb="7">
      <t>ヨウケン</t>
    </rPh>
    <phoneticPr fontId="1"/>
  </si>
  <si>
    <t>5群6科目以上</t>
    <rPh sb="1" eb="2">
      <t>グン</t>
    </rPh>
    <rPh sb="3" eb="5">
      <t>カモク</t>
    </rPh>
    <rPh sb="5" eb="7">
      <t>イジョウ</t>
    </rPh>
    <phoneticPr fontId="1"/>
  </si>
  <si>
    <t>学生氏名</t>
    <rPh sb="0" eb="2">
      <t>ガクセイ</t>
    </rPh>
    <rPh sb="2" eb="4">
      <t>シメイ</t>
    </rPh>
    <phoneticPr fontId="1"/>
  </si>
  <si>
    <t>心理学</t>
  </si>
  <si>
    <t>A1</t>
    <phoneticPr fontId="1"/>
  </si>
  <si>
    <t>A2</t>
    <phoneticPr fontId="1"/>
  </si>
  <si>
    <t>B1</t>
    <phoneticPr fontId="1"/>
  </si>
  <si>
    <t>B2</t>
    <phoneticPr fontId="1"/>
  </si>
  <si>
    <t>C1</t>
    <phoneticPr fontId="1"/>
  </si>
  <si>
    <t>C2</t>
    <phoneticPr fontId="1"/>
  </si>
  <si>
    <t>D1</t>
    <phoneticPr fontId="1"/>
  </si>
  <si>
    <t>D2</t>
    <phoneticPr fontId="1"/>
  </si>
  <si>
    <t>E1</t>
    <phoneticPr fontId="1"/>
  </si>
  <si>
    <t>E2</t>
    <phoneticPr fontId="1"/>
  </si>
  <si>
    <t>E3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</si>
  <si>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</si>
  <si>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</si>
  <si>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</si>
  <si>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</si>
  <si>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</si>
  <si>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電子工学</t>
    <phoneticPr fontId="1"/>
  </si>
  <si>
    <t>高電圧工学</t>
    <phoneticPr fontId="1"/>
  </si>
  <si>
    <t>ﾊﾟﾜｰｴﾚｸﾄﾛﾆｸｽ</t>
    <phoneticPr fontId="1"/>
  </si>
  <si>
    <t>電気電子工学科，電気電子情報工学専攻　</t>
    <rPh sb="2" eb="4">
      <t>デンシ</t>
    </rPh>
    <rPh sb="4" eb="7">
      <t>コウガクカ</t>
    </rPh>
    <rPh sb="8" eb="10">
      <t>デンキ</t>
    </rPh>
    <rPh sb="10" eb="12">
      <t>デンシ</t>
    </rPh>
    <rPh sb="12" eb="14">
      <t>ジョウホウ</t>
    </rPh>
    <rPh sb="14" eb="16">
      <t>コウガク</t>
    </rPh>
    <rPh sb="16" eb="18">
      <t>センコウ</t>
    </rPh>
    <phoneticPr fontId="3"/>
  </si>
  <si>
    <t>学籍番号（専攻科）</t>
    <rPh sb="0" eb="2">
      <t>ガクセキ</t>
    </rPh>
    <rPh sb="2" eb="4">
      <t>バンゴウ</t>
    </rPh>
    <rPh sb="5" eb="8">
      <t>センコウカ</t>
    </rPh>
    <phoneticPr fontId="1"/>
  </si>
  <si>
    <t>修了要件</t>
    <rPh sb="0" eb="2">
      <t>シュウリョウ</t>
    </rPh>
    <rPh sb="2" eb="4">
      <t>ヨウケン</t>
    </rPh>
    <phoneticPr fontId="1"/>
  </si>
  <si>
    <t>○</t>
    <phoneticPr fontId="1"/>
  </si>
  <si>
    <t>発変電工学</t>
    <rPh sb="0" eb="1">
      <t>ハツ</t>
    </rPh>
    <rPh sb="1" eb="3">
      <t>ヘンデン</t>
    </rPh>
    <rPh sb="3" eb="5">
      <t>コウガク</t>
    </rPh>
    <phoneticPr fontId="1"/>
  </si>
  <si>
    <t>アルゴリズム特論</t>
    <rPh sb="6" eb="7">
      <t>トク</t>
    </rPh>
    <rPh sb="7" eb="8">
      <t>ロン</t>
    </rPh>
    <phoneticPr fontId="1"/>
  </si>
  <si>
    <t>必修</t>
    <rPh sb="0" eb="1">
      <t>ヒツ</t>
    </rPh>
    <rPh sb="1" eb="2">
      <t>オサム</t>
    </rPh>
    <phoneticPr fontId="1"/>
  </si>
  <si>
    <t>通信工学Ⅰ</t>
    <phoneticPr fontId="1"/>
  </si>
  <si>
    <t>送配電工学</t>
    <rPh sb="0" eb="1">
      <t>ソウ</t>
    </rPh>
    <rPh sb="1" eb="3">
      <t>ハイデン</t>
    </rPh>
    <rPh sb="3" eb="5">
      <t>コウガク</t>
    </rPh>
    <phoneticPr fontId="1"/>
  </si>
  <si>
    <t>ﾈｯﾄﾜｰｸｱｰｷﾃｸﾁｬ</t>
    <phoneticPr fontId="1"/>
  </si>
  <si>
    <t>システム工学</t>
    <rPh sb="4" eb="6">
      <t>コウガク</t>
    </rPh>
    <phoneticPr fontId="1"/>
  </si>
  <si>
    <t>情報理論</t>
    <phoneticPr fontId="1"/>
  </si>
  <si>
    <t>通信工学Ⅱ</t>
    <phoneticPr fontId="1"/>
  </si>
  <si>
    <t>応用物理Ⅱ</t>
    <rPh sb="0" eb="1">
      <t>オウ</t>
    </rPh>
    <rPh sb="1" eb="2">
      <t>ヨウ</t>
    </rPh>
    <rPh sb="2" eb="4">
      <t>ブツリ</t>
    </rPh>
    <phoneticPr fontId="1"/>
  </si>
  <si>
    <t>ディジタル回路Ⅱ</t>
    <rPh sb="5" eb="7">
      <t>カイロ</t>
    </rPh>
    <phoneticPr fontId="1"/>
  </si>
  <si>
    <t>電気機器工学Ⅱ</t>
    <phoneticPr fontId="1"/>
  </si>
  <si>
    <t>電気材料</t>
    <phoneticPr fontId="1"/>
  </si>
  <si>
    <t>補充科目</t>
    <rPh sb="0" eb="2">
      <t>ホジュウ</t>
    </rPh>
    <rPh sb="2" eb="4">
      <t>カモク</t>
    </rPh>
    <phoneticPr fontId="1"/>
  </si>
  <si>
    <r>
      <t>≧</t>
    </r>
    <r>
      <rPr>
        <sz val="6"/>
        <rFont val="Century"/>
        <family val="1"/>
      </rPr>
      <t>62</t>
    </r>
  </si>
  <si>
    <r>
      <t>≧</t>
    </r>
    <r>
      <rPr>
        <sz val="6"/>
        <rFont val="Century"/>
        <family val="1"/>
      </rPr>
      <t>24</t>
    </r>
  </si>
  <si>
    <r>
      <t>≧</t>
    </r>
    <r>
      <rPr>
        <sz val="6"/>
        <rFont val="Century"/>
        <family val="1"/>
      </rPr>
      <t>40</t>
    </r>
  </si>
  <si>
    <r>
      <t>≧</t>
    </r>
    <r>
      <rPr>
        <sz val="6"/>
        <rFont val="Century"/>
        <family val="1"/>
      </rPr>
      <t>30</t>
    </r>
  </si>
  <si>
    <r>
      <t>≧</t>
    </r>
    <r>
      <rPr>
        <sz val="6"/>
        <rFont val="Century"/>
        <family val="1"/>
      </rPr>
      <t>4</t>
    </r>
  </si>
  <si>
    <r>
      <t>≧</t>
    </r>
    <r>
      <rPr>
        <sz val="6"/>
        <rFont val="Century"/>
        <family val="1"/>
      </rPr>
      <t>6</t>
    </r>
  </si>
  <si>
    <t>制御工学Ⅰ</t>
    <rPh sb="2" eb="4">
      <t>コウガク</t>
    </rPh>
    <phoneticPr fontId="1"/>
  </si>
  <si>
    <t>制御工学Ⅱ</t>
    <rPh sb="0" eb="2">
      <t>セイギョ</t>
    </rPh>
    <rPh sb="2" eb="4">
      <t>コウガク</t>
    </rPh>
    <phoneticPr fontId="1"/>
  </si>
  <si>
    <t>コンピュータ</t>
    <phoneticPr fontId="1"/>
  </si>
  <si>
    <t>必修</t>
  </si>
  <si>
    <t>A群</t>
    <rPh sb="1" eb="2">
      <t>グン</t>
    </rPh>
    <phoneticPr fontId="1"/>
  </si>
  <si>
    <t>(1)</t>
    <phoneticPr fontId="1"/>
  </si>
  <si>
    <t>(3)</t>
    <phoneticPr fontId="1"/>
  </si>
  <si>
    <t>(4)</t>
    <phoneticPr fontId="1"/>
  </si>
  <si>
    <t>B</t>
    <phoneticPr fontId="1"/>
  </si>
  <si>
    <t>C</t>
    <phoneticPr fontId="1"/>
  </si>
  <si>
    <t>A</t>
    <phoneticPr fontId="1"/>
  </si>
  <si>
    <t>D</t>
    <phoneticPr fontId="1"/>
  </si>
  <si>
    <t>E</t>
    <phoneticPr fontId="1"/>
  </si>
  <si>
    <t>ﾊﾟﾜｰｴﾚｸﾄﾛﾆｸｽ特論</t>
    <rPh sb="12" eb="13">
      <t>トク</t>
    </rPh>
    <rPh sb="13" eb="14">
      <t>ロン</t>
    </rPh>
    <phoneticPr fontId="1"/>
  </si>
  <si>
    <t>パターン認識</t>
    <rPh sb="4" eb="6">
      <t>ニンシキ</t>
    </rPh>
    <phoneticPr fontId="1"/>
  </si>
  <si>
    <t>数理論理学</t>
    <rPh sb="0" eb="2">
      <t>スウリ</t>
    </rPh>
    <rPh sb="2" eb="4">
      <t>ロンリ</t>
    </rPh>
    <rPh sb="4" eb="5">
      <t>ガク</t>
    </rPh>
    <phoneticPr fontId="1"/>
  </si>
  <si>
    <t>身体運動の科学</t>
    <rPh sb="0" eb="2">
      <t>シンタイ</t>
    </rPh>
    <rPh sb="2" eb="4">
      <t>ウンドウ</t>
    </rPh>
    <rPh sb="5" eb="7">
      <t>カガク</t>
    </rPh>
    <phoneticPr fontId="1"/>
  </si>
  <si>
    <t>電磁気学Ⅱ</t>
    <rPh sb="0" eb="1">
      <t>デン</t>
    </rPh>
    <rPh sb="1" eb="4">
      <t>ジキガク</t>
    </rPh>
    <phoneticPr fontId="1"/>
  </si>
  <si>
    <t>デザイン実習</t>
    <rPh sb="4" eb="6">
      <t>ジッシュウ</t>
    </rPh>
    <phoneticPr fontId="1"/>
  </si>
  <si>
    <t>数学特論Ⅰ</t>
    <rPh sb="0" eb="2">
      <t>スウガク</t>
    </rPh>
    <rPh sb="2" eb="3">
      <t>トク</t>
    </rPh>
    <rPh sb="3" eb="4">
      <t>ロン</t>
    </rPh>
    <phoneticPr fontId="1"/>
  </si>
  <si>
    <t>数学特論Ⅱ</t>
    <rPh sb="0" eb="2">
      <t>スウガク</t>
    </rPh>
    <rPh sb="2" eb="3">
      <t>トク</t>
    </rPh>
    <rPh sb="3" eb="4">
      <t>ロン</t>
    </rPh>
    <phoneticPr fontId="1"/>
  </si>
  <si>
    <t>資格英語Ⅰ</t>
    <rPh sb="0" eb="2">
      <t>シカク</t>
    </rPh>
    <rPh sb="2" eb="4">
      <t>エイゴ</t>
    </rPh>
    <phoneticPr fontId="1"/>
  </si>
  <si>
    <t>資格英語Ⅱ</t>
    <rPh sb="0" eb="2">
      <t>シカク</t>
    </rPh>
    <rPh sb="2" eb="4">
      <t>エイゴ</t>
    </rPh>
    <phoneticPr fontId="1"/>
  </si>
  <si>
    <t>電気回路Ⅴ</t>
    <rPh sb="2" eb="4">
      <t>カイロ</t>
    </rPh>
    <phoneticPr fontId="1"/>
  </si>
  <si>
    <t>英語Ⅳ</t>
    <rPh sb="0" eb="2">
      <t>エイゴ</t>
    </rPh>
    <phoneticPr fontId="1"/>
  </si>
  <si>
    <t>必須</t>
  </si>
  <si>
    <t>1・前</t>
    <rPh sb="2" eb="3">
      <t>マエ</t>
    </rPh>
    <phoneticPr fontId="1"/>
  </si>
  <si>
    <t>1・後</t>
    <rPh sb="2" eb="3">
      <t>アト</t>
    </rPh>
    <phoneticPr fontId="1"/>
  </si>
  <si>
    <t>1・通</t>
  </si>
  <si>
    <t>1・通</t>
    <rPh sb="2" eb="3">
      <t>ツウ</t>
    </rPh>
    <phoneticPr fontId="1"/>
  </si>
  <si>
    <t>2・通</t>
    <rPh sb="2" eb="3">
      <t>ツウ</t>
    </rPh>
    <phoneticPr fontId="1"/>
  </si>
  <si>
    <t>2・前</t>
    <rPh sb="2" eb="3">
      <t>マエ</t>
    </rPh>
    <phoneticPr fontId="1"/>
  </si>
  <si>
    <t>2・後</t>
    <rPh sb="2" eb="3">
      <t>アト</t>
    </rPh>
    <phoneticPr fontId="1"/>
  </si>
  <si>
    <t>3・前</t>
    <rPh sb="2" eb="3">
      <t>マエ</t>
    </rPh>
    <phoneticPr fontId="1"/>
  </si>
  <si>
    <t>4・前</t>
    <rPh sb="2" eb="3">
      <t>マエ</t>
    </rPh>
    <phoneticPr fontId="1"/>
  </si>
  <si>
    <t>3・後</t>
    <rPh sb="2" eb="3">
      <t>アト</t>
    </rPh>
    <phoneticPr fontId="1"/>
  </si>
  <si>
    <t>4・後</t>
    <rPh sb="2" eb="3">
      <t>アト</t>
    </rPh>
    <phoneticPr fontId="1"/>
  </si>
  <si>
    <t>3・通</t>
    <rPh sb="2" eb="3">
      <t>ツウ</t>
    </rPh>
    <phoneticPr fontId="1"/>
  </si>
  <si>
    <t>講義</t>
    <rPh sb="0" eb="2">
      <t>コウギ</t>
    </rPh>
    <phoneticPr fontId="1"/>
  </si>
  <si>
    <t>演習</t>
    <rPh sb="0" eb="2">
      <t>エンシュウ</t>
    </rPh>
    <phoneticPr fontId="1"/>
  </si>
  <si>
    <t>実験</t>
    <rPh sb="0" eb="2">
      <t>ジッケン</t>
    </rPh>
    <phoneticPr fontId="1"/>
  </si>
  <si>
    <t>研究</t>
    <rPh sb="0" eb="2">
      <t>ケンキュウ</t>
    </rPh>
    <phoneticPr fontId="1"/>
  </si>
  <si>
    <t>単位数</t>
    <rPh sb="0" eb="2">
      <t>タンイ</t>
    </rPh>
    <rPh sb="2" eb="3">
      <t>カズ</t>
    </rPh>
    <phoneticPr fontId="1"/>
  </si>
  <si>
    <t>講義　演習　実験　研究</t>
    <rPh sb="0" eb="2">
      <t>コウギ</t>
    </rPh>
    <rPh sb="3" eb="5">
      <t>エンシュウ</t>
    </rPh>
    <rPh sb="6" eb="8">
      <t>ジッケン</t>
    </rPh>
    <rPh sb="9" eb="10">
      <t>ケン</t>
    </rPh>
    <rPh sb="10" eb="11">
      <t>キワム</t>
    </rPh>
    <phoneticPr fontId="1"/>
  </si>
  <si>
    <t>実習</t>
    <rPh sb="0" eb="2">
      <t>ジッシュウ</t>
    </rPh>
    <phoneticPr fontId="1"/>
  </si>
  <si>
    <t>必須</t>
    <phoneticPr fontId="1"/>
  </si>
  <si>
    <t>2・前</t>
    <phoneticPr fontId="1"/>
  </si>
  <si>
    <t>選択</t>
    <phoneticPr fontId="1"/>
  </si>
  <si>
    <t>≧62</t>
    <phoneticPr fontId="1"/>
  </si>
  <si>
    <t>≧31</t>
    <phoneticPr fontId="1"/>
  </si>
  <si>
    <t>分野別要件</t>
    <rPh sb="0" eb="2">
      <t>ブンヤ</t>
    </rPh>
    <rPh sb="2" eb="3">
      <t>ベツ</t>
    </rPh>
    <rPh sb="3" eb="5">
      <t>ヨウケン</t>
    </rPh>
    <phoneticPr fontId="1"/>
  </si>
  <si>
    <t>教育プログラム学年・
学期</t>
    <rPh sb="0" eb="2">
      <t>キョウイク</t>
    </rPh>
    <rPh sb="7" eb="9">
      <t>ガクネン</t>
    </rPh>
    <rPh sb="11" eb="13">
      <t>ガッキ</t>
    </rPh>
    <phoneticPr fontId="1"/>
  </si>
  <si>
    <t>共通専門科目</t>
    <rPh sb="0" eb="1">
      <t>トモ</t>
    </rPh>
    <rPh sb="1" eb="2">
      <t>ツウ</t>
    </rPh>
    <rPh sb="2" eb="3">
      <t>アツム</t>
    </rPh>
    <rPh sb="3" eb="4">
      <t>モン</t>
    </rPh>
    <rPh sb="4" eb="6">
      <t>カモク</t>
    </rPh>
    <phoneticPr fontId="1"/>
  </si>
  <si>
    <t>専門科目</t>
    <rPh sb="2" eb="4">
      <t>カモク</t>
    </rPh>
    <phoneticPr fontId="1"/>
  </si>
  <si>
    <t>（2)</t>
    <phoneticPr fontId="1"/>
  </si>
  <si>
    <t>科目名</t>
    <rPh sb="0" eb="2">
      <t>カモク</t>
    </rPh>
    <rPh sb="2" eb="3">
      <t>メイ</t>
    </rPh>
    <phoneticPr fontId="1"/>
  </si>
  <si>
    <t>教育プログラム　必須・選択の区別</t>
    <rPh sb="0" eb="2">
      <t>キョウイク</t>
    </rPh>
    <rPh sb="8" eb="9">
      <t>ヒツ</t>
    </rPh>
    <rPh sb="9" eb="10">
      <t>ス</t>
    </rPh>
    <rPh sb="11" eb="13">
      <t>センタク</t>
    </rPh>
    <rPh sb="14" eb="16">
      <t>クベツ</t>
    </rPh>
    <phoneticPr fontId="1"/>
  </si>
  <si>
    <t>工学実験Ⅲ</t>
    <rPh sb="0" eb="1">
      <t>コウ</t>
    </rPh>
    <rPh sb="1" eb="2">
      <t>ガク</t>
    </rPh>
    <rPh sb="2" eb="3">
      <t>ミ</t>
    </rPh>
    <rPh sb="3" eb="4">
      <t>シルシ</t>
    </rPh>
    <phoneticPr fontId="1"/>
  </si>
  <si>
    <t>生体情報工学</t>
    <rPh sb="0" eb="2">
      <t>セイタイ</t>
    </rPh>
    <rPh sb="2" eb="4">
      <t>ジョウホウ</t>
    </rPh>
    <rPh sb="4" eb="6">
      <t>コウガク</t>
    </rPh>
    <phoneticPr fontId="1"/>
  </si>
  <si>
    <t>知的財産論</t>
    <rPh sb="0" eb="2">
      <t>チテキ</t>
    </rPh>
    <rPh sb="2" eb="4">
      <t>ザイサン</t>
    </rPh>
    <rPh sb="4" eb="5">
      <t>ロン</t>
    </rPh>
    <phoneticPr fontId="1"/>
  </si>
  <si>
    <t>3・後</t>
  </si>
  <si>
    <t>講義</t>
  </si>
  <si>
    <t>学則５３条</t>
    <rPh sb="0" eb="2">
      <t>ガクソク</t>
    </rPh>
    <rPh sb="4" eb="5">
      <t>ジョウ</t>
    </rPh>
    <phoneticPr fontId="1"/>
  </si>
  <si>
    <t>JABEE教育プログラム（システムデザイン工学プログラム）修了要件</t>
    <rPh sb="5" eb="7">
      <t>キョウイク</t>
    </rPh>
    <rPh sb="21" eb="23">
      <t>コウガク</t>
    </rPh>
    <rPh sb="29" eb="31">
      <t>シュウリョウ</t>
    </rPh>
    <rPh sb="31" eb="33">
      <t>ヨウケン</t>
    </rPh>
    <phoneticPr fontId="1"/>
  </si>
  <si>
    <t>学籍番号（本科）</t>
    <rPh sb="0" eb="2">
      <t>ガクセキ</t>
    </rPh>
    <rPh sb="2" eb="4">
      <t>バンゴウ</t>
    </rPh>
    <rPh sb="5" eb="6">
      <t>ホン</t>
    </rPh>
    <phoneticPr fontId="1"/>
  </si>
  <si>
    <t>≧1</t>
    <phoneticPr fontId="1"/>
  </si>
  <si>
    <t>特別研究Ⅰ</t>
    <rPh sb="0" eb="2">
      <t>トクベツ</t>
    </rPh>
    <rPh sb="2" eb="4">
      <t>ケンキュウ</t>
    </rPh>
    <phoneticPr fontId="1"/>
  </si>
  <si>
    <t>特別研究Ⅱ</t>
    <rPh sb="0" eb="2">
      <t>トクベツ</t>
    </rPh>
    <rPh sb="2" eb="4">
      <t>ケンキュウ</t>
    </rPh>
    <phoneticPr fontId="1"/>
  </si>
  <si>
    <t>4・通</t>
    <phoneticPr fontId="1"/>
  </si>
  <si>
    <t>≧75</t>
    <phoneticPr fontId="1"/>
  </si>
  <si>
    <r>
      <t>≧</t>
    </r>
    <r>
      <rPr>
        <sz val="6"/>
        <rFont val="Century"/>
        <family val="1"/>
      </rPr>
      <t>124</t>
    </r>
  </si>
  <si>
    <t>数自専門</t>
    <rPh sb="0" eb="1">
      <t>スウ</t>
    </rPh>
    <rPh sb="1" eb="2">
      <t>ジ</t>
    </rPh>
    <rPh sb="2" eb="4">
      <t>センモン</t>
    </rPh>
    <phoneticPr fontId="1"/>
  </si>
  <si>
    <t>つながり工学</t>
    <rPh sb="4" eb="6">
      <t>コウガク</t>
    </rPh>
    <phoneticPr fontId="1"/>
  </si>
  <si>
    <t>≧40</t>
    <phoneticPr fontId="1"/>
  </si>
  <si>
    <t>=1</t>
    <phoneticPr fontId="1"/>
  </si>
  <si>
    <r>
      <rPr>
        <sz val="6"/>
        <rFont val="ＭＳ Ｐ明朝"/>
        <family val="1"/>
        <charset val="128"/>
      </rPr>
      <t>≧</t>
    </r>
    <r>
      <rPr>
        <sz val="6"/>
        <rFont val="Century"/>
        <family val="1"/>
      </rPr>
      <t>10</t>
    </r>
    <phoneticPr fontId="1"/>
  </si>
  <si>
    <r>
      <rPr>
        <sz val="6"/>
        <rFont val="ＭＳ Ｐ明朝"/>
        <family val="1"/>
        <charset val="128"/>
      </rPr>
      <t>≧</t>
    </r>
    <r>
      <rPr>
        <sz val="6"/>
        <rFont val="Century"/>
        <family val="1"/>
      </rPr>
      <t>1</t>
    </r>
    <phoneticPr fontId="1"/>
  </si>
  <si>
    <t>=2</t>
    <phoneticPr fontId="1"/>
  </si>
  <si>
    <t>　必ず、システムデザイン工学プログラム履修の手引きの別表２を別途各自で確認して下さい。</t>
    <rPh sb="1" eb="2">
      <t>カナラ</t>
    </rPh>
    <rPh sb="12" eb="14">
      <t>コウガク</t>
    </rPh>
    <rPh sb="19" eb="21">
      <t>リシュウ</t>
    </rPh>
    <rPh sb="22" eb="24">
      <t>テビ</t>
    </rPh>
    <rPh sb="26" eb="28">
      <t>ベッピョウ</t>
    </rPh>
    <rPh sb="30" eb="32">
      <t>ベット</t>
    </rPh>
    <rPh sb="32" eb="34">
      <t>カクジ</t>
    </rPh>
    <rPh sb="35" eb="37">
      <t>カクニン</t>
    </rPh>
    <rPh sb="39" eb="40">
      <t>クダ</t>
    </rPh>
    <phoneticPr fontId="1"/>
  </si>
  <si>
    <t>≧2</t>
    <phoneticPr fontId="1"/>
  </si>
  <si>
    <t>=5</t>
    <phoneticPr fontId="1"/>
  </si>
  <si>
    <t>※専攻科修了要件（１）の欄は、必要修得科目数のチェックのみで、それ以外（学外発表等）はチェックしていません。</t>
    <rPh sb="1" eb="4">
      <t>センコウカ</t>
    </rPh>
    <rPh sb="4" eb="6">
      <t>シュウリョウ</t>
    </rPh>
    <rPh sb="6" eb="8">
      <t>ヨウケン</t>
    </rPh>
    <rPh sb="12" eb="13">
      <t>ラン</t>
    </rPh>
    <rPh sb="15" eb="17">
      <t>ヒツヨウ</t>
    </rPh>
    <rPh sb="17" eb="19">
      <t>シュウトク</t>
    </rPh>
    <rPh sb="19" eb="21">
      <t>カモク</t>
    </rPh>
    <rPh sb="21" eb="22">
      <t>カズ</t>
    </rPh>
    <rPh sb="33" eb="35">
      <t>イガイ</t>
    </rPh>
    <rPh sb="36" eb="38">
      <t>ガクガイ</t>
    </rPh>
    <rPh sb="38" eb="40">
      <t>ハッピョウ</t>
    </rPh>
    <rPh sb="40" eb="41">
      <t>ナド</t>
    </rPh>
    <phoneticPr fontId="1"/>
  </si>
  <si>
    <t>B群</t>
    <rPh sb="1" eb="2">
      <t>グン</t>
    </rPh>
    <phoneticPr fontId="1"/>
  </si>
  <si>
    <t>関連</t>
    <rPh sb="0" eb="2">
      <t>カンレン</t>
    </rPh>
    <phoneticPr fontId="1"/>
  </si>
  <si>
    <t>基礎</t>
    <rPh sb="0" eb="2">
      <t>キソ</t>
    </rPh>
    <phoneticPr fontId="1"/>
  </si>
  <si>
    <t>学位授与単位修得基準（特例適用専攻科）</t>
    <rPh sb="0" eb="2">
      <t>ガクイ</t>
    </rPh>
    <rPh sb="2" eb="4">
      <t>ジュヨ</t>
    </rPh>
    <rPh sb="4" eb="6">
      <t>タンイ</t>
    </rPh>
    <rPh sb="6" eb="8">
      <t>シュウトク</t>
    </rPh>
    <rPh sb="8" eb="10">
      <t>キジュン</t>
    </rPh>
    <rPh sb="11" eb="13">
      <t>トクレイ</t>
    </rPh>
    <rPh sb="13" eb="15">
      <t>テキヨウ</t>
    </rPh>
    <rPh sb="15" eb="18">
      <t>センコウカ</t>
    </rPh>
    <phoneticPr fontId="1"/>
  </si>
  <si>
    <t>情報セキュリティ</t>
    <rPh sb="0" eb="2">
      <t>ジョウホウ</t>
    </rPh>
    <phoneticPr fontId="1"/>
  </si>
  <si>
    <t>英語コミュニケーション演習Ⅰ</t>
    <phoneticPr fontId="1"/>
  </si>
  <si>
    <t>英語コミュニケーション演習Ⅱ</t>
    <phoneticPr fontId="1"/>
  </si>
  <si>
    <t>3・前</t>
    <rPh sb="2" eb="3">
      <t>ゼン</t>
    </rPh>
    <phoneticPr fontId="1"/>
  </si>
  <si>
    <t>3・後</t>
    <rPh sb="2" eb="3">
      <t>ウシ</t>
    </rPh>
    <phoneticPr fontId="1"/>
  </si>
  <si>
    <t>ドイツ語Ⅰ</t>
    <phoneticPr fontId="1"/>
  </si>
  <si>
    <t>ドイツ語Ⅱ</t>
    <phoneticPr fontId="1"/>
  </si>
  <si>
    <t>中国語Ⅰ</t>
    <rPh sb="0" eb="3">
      <t>チュウゴクゴ</t>
    </rPh>
    <phoneticPr fontId="1"/>
  </si>
  <si>
    <t>中国語Ⅱ</t>
    <rPh sb="0" eb="3">
      <t>チュウゴクゴ</t>
    </rPh>
    <phoneticPr fontId="1"/>
  </si>
  <si>
    <t>実用英語Ⅰ</t>
    <rPh sb="0" eb="2">
      <t>ジツヨウ</t>
    </rPh>
    <rPh sb="2" eb="4">
      <t>エイゴ</t>
    </rPh>
    <phoneticPr fontId="1"/>
  </si>
  <si>
    <t>実用英語Ⅱ</t>
    <rPh sb="0" eb="2">
      <t>ジツヨウ</t>
    </rPh>
    <rPh sb="2" eb="4">
      <t>エイゴ</t>
    </rPh>
    <phoneticPr fontId="1"/>
  </si>
  <si>
    <t>2・後</t>
    <rPh sb="2" eb="3">
      <t>ウシ</t>
    </rPh>
    <phoneticPr fontId="1"/>
  </si>
  <si>
    <t>(2)-E</t>
    <phoneticPr fontId="1"/>
  </si>
  <si>
    <t>(2)-D</t>
    <phoneticPr fontId="1"/>
  </si>
  <si>
    <r>
      <t>電気回路Ⅳ</t>
    </r>
    <r>
      <rPr>
        <sz val="8"/>
        <rFont val="ＭＳ Ｐ明朝"/>
        <family val="1"/>
        <charset val="128"/>
      </rPr>
      <t>(学修単位)</t>
    </r>
    <rPh sb="6" eb="8">
      <t>ガクシュウ</t>
    </rPh>
    <rPh sb="8" eb="10">
      <t>タンイ</t>
    </rPh>
    <phoneticPr fontId="1"/>
  </si>
  <si>
    <r>
      <t>電子回路設計</t>
    </r>
    <r>
      <rPr>
        <sz val="8"/>
        <rFont val="ＭＳ Ｐ明朝"/>
        <family val="1"/>
        <charset val="128"/>
      </rPr>
      <t>(学修単位)</t>
    </r>
    <rPh sb="0" eb="2">
      <t>デンシ</t>
    </rPh>
    <rPh sb="2" eb="4">
      <t>カイロ</t>
    </rPh>
    <rPh sb="4" eb="6">
      <t>セッケイ</t>
    </rPh>
    <rPh sb="7" eb="9">
      <t>ガクシュウ</t>
    </rPh>
    <rPh sb="9" eb="11">
      <t>タンイ</t>
    </rPh>
    <phoneticPr fontId="1"/>
  </si>
  <si>
    <t>社会技術概論</t>
    <rPh sb="0" eb="2">
      <t>シャカイ</t>
    </rPh>
    <rPh sb="2" eb="4">
      <t>ギジュツ</t>
    </rPh>
    <rPh sb="4" eb="6">
      <t>ガイロン</t>
    </rPh>
    <phoneticPr fontId="1"/>
  </si>
  <si>
    <t>農学概論</t>
    <rPh sb="0" eb="2">
      <t>ノウガク</t>
    </rPh>
    <rPh sb="2" eb="4">
      <t>ガイロン</t>
    </rPh>
    <phoneticPr fontId="1"/>
  </si>
  <si>
    <t>講義</t>
    <phoneticPr fontId="1"/>
  </si>
  <si>
    <t>4・後</t>
    <rPh sb="2" eb="3">
      <t>ウシ</t>
    </rPh>
    <phoneticPr fontId="1"/>
  </si>
  <si>
    <t>=12</t>
    <phoneticPr fontId="1"/>
  </si>
  <si>
    <t>=4</t>
    <phoneticPr fontId="1"/>
  </si>
  <si>
    <t>形式手法</t>
    <rPh sb="0" eb="2">
      <t>ケイシキ</t>
    </rPh>
    <rPh sb="2" eb="4">
      <t>シュホウ</t>
    </rPh>
    <phoneticPr fontId="1"/>
  </si>
  <si>
    <t>4・前</t>
    <rPh sb="2" eb="3">
      <t>ゼン</t>
    </rPh>
    <phoneticPr fontId="1"/>
  </si>
  <si>
    <t>応用数学Ⅰ</t>
    <rPh sb="0" eb="1">
      <t>オウ</t>
    </rPh>
    <rPh sb="1" eb="2">
      <t>ヨウ</t>
    </rPh>
    <rPh sb="2" eb="4">
      <t>スウガク</t>
    </rPh>
    <phoneticPr fontId="1"/>
  </si>
  <si>
    <r>
      <t>歴史学特論</t>
    </r>
    <r>
      <rPr>
        <strike/>
        <sz val="9"/>
        <color indexed="10"/>
        <rFont val="ＭＳ Ｐ明朝"/>
        <family val="1"/>
        <charset val="128"/>
      </rPr>
      <t/>
    </r>
    <rPh sb="0" eb="3">
      <t>レキシガク</t>
    </rPh>
    <rPh sb="3" eb="4">
      <t>トク</t>
    </rPh>
    <rPh sb="4" eb="5">
      <t>ロン</t>
    </rPh>
    <phoneticPr fontId="1"/>
  </si>
  <si>
    <t>物理学特論</t>
    <phoneticPr fontId="1"/>
  </si>
  <si>
    <t>応用数学特論</t>
    <rPh sb="0" eb="2">
      <t>オウヨウ</t>
    </rPh>
    <rPh sb="2" eb="4">
      <t>スウガク</t>
    </rPh>
    <rPh sb="4" eb="6">
      <t>トクロン</t>
    </rPh>
    <phoneticPr fontId="1"/>
  </si>
  <si>
    <t>経営デザイン</t>
    <rPh sb="0" eb="2">
      <t>ケイエイ</t>
    </rPh>
    <phoneticPr fontId="1"/>
  </si>
  <si>
    <t xml:space="preserve">プロジェクト実験 </t>
    <rPh sb="6" eb="8">
      <t>ジッケン</t>
    </rPh>
    <phoneticPr fontId="1"/>
  </si>
  <si>
    <t>つながり工学演習</t>
    <rPh sb="4" eb="6">
      <t>コウガク</t>
    </rPh>
    <rPh sb="6" eb="8">
      <t>エンシュウ</t>
    </rPh>
    <phoneticPr fontId="1"/>
  </si>
  <si>
    <t>コンピュータ制御論</t>
    <rPh sb="6" eb="8">
      <t>セイギョ</t>
    </rPh>
    <rPh sb="8" eb="9">
      <t>ロン</t>
    </rPh>
    <phoneticPr fontId="1"/>
  </si>
  <si>
    <t>防災工学概説</t>
    <rPh sb="0" eb="2">
      <t>ボウサイ</t>
    </rPh>
    <rPh sb="2" eb="4">
      <t>コウガク</t>
    </rPh>
    <rPh sb="4" eb="6">
      <t>ガイセツ</t>
    </rPh>
    <phoneticPr fontId="1"/>
  </si>
  <si>
    <t>経済学概説Ⅰ</t>
    <phoneticPr fontId="1"/>
  </si>
  <si>
    <t>経済学概説Ⅱ</t>
    <rPh sb="0" eb="3">
      <t>ケイザイガク</t>
    </rPh>
    <rPh sb="3" eb="5">
      <t>ガイセツ</t>
    </rPh>
    <phoneticPr fontId="1"/>
  </si>
  <si>
    <t>法学概説Ⅱ</t>
    <rPh sb="0" eb="2">
      <t>ホウガク</t>
    </rPh>
    <rPh sb="2" eb="4">
      <t>ガイセツ</t>
    </rPh>
    <phoneticPr fontId="1"/>
  </si>
  <si>
    <t>法学概説Ⅰ</t>
    <rPh sb="0" eb="2">
      <t>ホウガク</t>
    </rPh>
    <rPh sb="2" eb="4">
      <t>ガイセツ</t>
    </rPh>
    <phoneticPr fontId="1"/>
  </si>
  <si>
    <t>1・前</t>
    <rPh sb="2" eb="3">
      <t>ゼン</t>
    </rPh>
    <phoneticPr fontId="1"/>
  </si>
  <si>
    <t>歴史学概説Ⅰ</t>
    <rPh sb="0" eb="3">
      <t>レキシガク</t>
    </rPh>
    <rPh sb="3" eb="5">
      <t>ガイセツ</t>
    </rPh>
    <phoneticPr fontId="1"/>
  </si>
  <si>
    <t>歴史学概説Ⅱ</t>
    <rPh sb="0" eb="3">
      <t>レキシガク</t>
    </rPh>
    <rPh sb="3" eb="5">
      <t>ガイセツ</t>
    </rPh>
    <phoneticPr fontId="1"/>
  </si>
  <si>
    <t>コンピュータアーキテクチャ特論</t>
    <rPh sb="13" eb="15">
      <t>トクロン</t>
    </rPh>
    <phoneticPr fontId="1"/>
  </si>
  <si>
    <t>災害レジリエンス工学</t>
    <rPh sb="0" eb="2">
      <t>サイガイ</t>
    </rPh>
    <rPh sb="8" eb="10">
      <t>コウガク</t>
    </rPh>
    <phoneticPr fontId="1"/>
  </si>
  <si>
    <t>キャリアデザイン</t>
    <phoneticPr fontId="1"/>
  </si>
  <si>
    <t>応用数学Ⅲ</t>
    <phoneticPr fontId="1"/>
  </si>
  <si>
    <t>応用数学Ⅱ（学修単位）</t>
    <rPh sb="6" eb="8">
      <t>ガクシュウ</t>
    </rPh>
    <rPh sb="8" eb="10">
      <t>タンイ</t>
    </rPh>
    <phoneticPr fontId="1"/>
  </si>
  <si>
    <t>1・後</t>
    <rPh sb="2" eb="3">
      <t>ゴ</t>
    </rPh>
    <phoneticPr fontId="1"/>
  </si>
  <si>
    <t>技術者倫理・技術史</t>
    <rPh sb="0" eb="3">
      <t>ギジュツシャ</t>
    </rPh>
    <rPh sb="3" eb="5">
      <t>リンリ</t>
    </rPh>
    <rPh sb="6" eb="8">
      <t>ギジュツ</t>
    </rPh>
    <rPh sb="8" eb="9">
      <t>シ</t>
    </rPh>
    <phoneticPr fontId="1"/>
  </si>
  <si>
    <t>（説明）このチェック表は、電気電子工学科出身用ですが、入学年度によって異なるものが複数存在します。</t>
    <rPh sb="1" eb="3">
      <t>セツメイ</t>
    </rPh>
    <rPh sb="10" eb="11">
      <t>ヒョウ</t>
    </rPh>
    <rPh sb="13" eb="15">
      <t>デンキ</t>
    </rPh>
    <rPh sb="15" eb="17">
      <t>デンシ</t>
    </rPh>
    <rPh sb="17" eb="19">
      <t>コウガク</t>
    </rPh>
    <rPh sb="19" eb="20">
      <t>カ</t>
    </rPh>
    <rPh sb="20" eb="22">
      <t>シュッシン</t>
    </rPh>
    <rPh sb="22" eb="23">
      <t>ヨウ</t>
    </rPh>
    <rPh sb="27" eb="29">
      <t>ニュウガク</t>
    </rPh>
    <rPh sb="29" eb="31">
      <t>ネンド</t>
    </rPh>
    <rPh sb="35" eb="36">
      <t>コト</t>
    </rPh>
    <rPh sb="41" eb="43">
      <t>フクスウ</t>
    </rPh>
    <rPh sb="43" eb="45">
      <t>ソンザイ</t>
    </rPh>
    <phoneticPr fontId="1"/>
  </si>
  <si>
    <t>　　　　　必ず”自分の”入学年度に対応するシートを選択してください。</t>
    <rPh sb="5" eb="6">
      <t>カナラ</t>
    </rPh>
    <rPh sb="8" eb="10">
      <t>ジブン</t>
    </rPh>
    <rPh sb="12" eb="14">
      <t>ニュウガク</t>
    </rPh>
    <rPh sb="14" eb="16">
      <t>ネンド</t>
    </rPh>
    <rPh sb="17" eb="19">
      <t>タイオウ</t>
    </rPh>
    <rPh sb="25" eb="27">
      <t>センタク</t>
    </rPh>
    <phoneticPr fontId="1"/>
  </si>
  <si>
    <t>　　　　　シートの左上の入学年度、（出身）学科、専攻名、学年の表記を　確認してください。</t>
    <rPh sb="9" eb="11">
      <t>ヒダリウエ</t>
    </rPh>
    <rPh sb="12" eb="14">
      <t>ニュウガク</t>
    </rPh>
    <rPh sb="14" eb="16">
      <t>ネンド</t>
    </rPh>
    <rPh sb="18" eb="20">
      <t>シュッシン</t>
    </rPh>
    <rPh sb="21" eb="23">
      <t>ガッカ</t>
    </rPh>
    <rPh sb="24" eb="26">
      <t>センコウ</t>
    </rPh>
    <rPh sb="26" eb="27">
      <t>メイ</t>
    </rPh>
    <rPh sb="28" eb="30">
      <t>ガクネン</t>
    </rPh>
    <rPh sb="31" eb="33">
      <t>ヒョウキ</t>
    </rPh>
    <rPh sb="35" eb="37">
      <t>カクニン</t>
    </rPh>
    <phoneticPr fontId="1"/>
  </si>
  <si>
    <t>　　　　　選択するシートを間違えると、修了要件が異なるため、正しくチェックが行えません。</t>
    <rPh sb="5" eb="7">
      <t>センタク</t>
    </rPh>
    <rPh sb="13" eb="15">
      <t>マチガ</t>
    </rPh>
    <rPh sb="19" eb="21">
      <t>シュウリョウ</t>
    </rPh>
    <rPh sb="21" eb="23">
      <t>ヨウケン</t>
    </rPh>
    <rPh sb="24" eb="25">
      <t>コト</t>
    </rPh>
    <rPh sb="30" eb="31">
      <t>タダ</t>
    </rPh>
    <rPh sb="38" eb="39">
      <t>オコナ</t>
    </rPh>
    <phoneticPr fontId="1"/>
  </si>
  <si>
    <t>　　　　　＊年度、学科、改訂日に注意してください</t>
    <rPh sb="6" eb="8">
      <t>ネンド</t>
    </rPh>
    <rPh sb="9" eb="11">
      <t>ガッカ</t>
    </rPh>
    <rPh sb="12" eb="14">
      <t>カイテイ</t>
    </rPh>
    <rPh sb="14" eb="15">
      <t>ビ</t>
    </rPh>
    <rPh sb="16" eb="18">
      <t>チュウイ</t>
    </rPh>
    <phoneticPr fontId="1"/>
  </si>
  <si>
    <t>このチェック表は、今後変更（改訂）されることがあります。</t>
    <rPh sb="6" eb="7">
      <t>ヒョウ</t>
    </rPh>
    <rPh sb="9" eb="11">
      <t>コンゴ</t>
    </rPh>
    <rPh sb="11" eb="13">
      <t>ヘンコウ</t>
    </rPh>
    <rPh sb="14" eb="16">
      <t>カイテイ</t>
    </rPh>
    <phoneticPr fontId="1"/>
  </si>
  <si>
    <t>もし、チェック表に不明な点があれば、直ちに主任か副主任に連絡ください。</t>
    <rPh sb="7" eb="8">
      <t>ヒョウ</t>
    </rPh>
    <rPh sb="9" eb="11">
      <t>フメイ</t>
    </rPh>
    <rPh sb="12" eb="13">
      <t>テン</t>
    </rPh>
    <rPh sb="18" eb="19">
      <t>タダ</t>
    </rPh>
    <rPh sb="21" eb="23">
      <t>シュニン</t>
    </rPh>
    <rPh sb="24" eb="27">
      <t>フクシュニン</t>
    </rPh>
    <rPh sb="28" eb="30">
      <t>レンラク</t>
    </rPh>
    <phoneticPr fontId="1"/>
  </si>
  <si>
    <t>チェック表の使い方</t>
    <rPh sb="4" eb="5">
      <t>ヒョウ</t>
    </rPh>
    <rPh sb="6" eb="7">
      <t>ツカ</t>
    </rPh>
    <rPh sb="8" eb="9">
      <t>カタ</t>
    </rPh>
    <phoneticPr fontId="1"/>
  </si>
  <si>
    <r>
      <rPr>
        <sz val="10"/>
        <rFont val="ＭＳ Ｐゴシック"/>
        <family val="3"/>
        <charset val="128"/>
      </rPr>
      <t>　　⓪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正しいシートを選択する。（年度、学科、改訂日を確認してください。）</t>
    </r>
    <rPh sb="5" eb="6">
      <t>タダ</t>
    </rPh>
    <rPh sb="12" eb="14">
      <t>センタク</t>
    </rPh>
    <rPh sb="28" eb="30">
      <t>カクニン</t>
    </rPh>
    <phoneticPr fontId="1"/>
  </si>
  <si>
    <r>
      <rPr>
        <sz val="10"/>
        <rFont val="ＭＳ Ｐゴシック"/>
        <family val="3"/>
        <charset val="128"/>
      </rPr>
      <t>　　①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学籍番号，氏名を記入する。</t>
    </r>
    <phoneticPr fontId="1"/>
  </si>
  <si>
    <r>
      <rPr>
        <sz val="10"/>
        <rFont val="ＭＳ Ｐゴシック"/>
        <family val="3"/>
        <charset val="128"/>
      </rPr>
      <t>　　②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シート中の科目成績に点数を入れる。</t>
    </r>
    <phoneticPr fontId="1"/>
  </si>
  <si>
    <r>
      <rPr>
        <sz val="10"/>
        <rFont val="ＭＳ Ｐゴシック"/>
        <family val="3"/>
        <charset val="128"/>
      </rPr>
      <t>　　③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本科</t>
    </r>
    <r>
      <rPr>
        <sz val="10"/>
        <rFont val="Arial Unicode MS"/>
        <family val="3"/>
      </rPr>
      <t>4</t>
    </r>
    <r>
      <rPr>
        <sz val="10"/>
        <rFont val="ＭＳ Ｐゴシック"/>
        <family val="3"/>
        <charset val="128"/>
      </rPr>
      <t>年，</t>
    </r>
    <r>
      <rPr>
        <sz val="10"/>
        <rFont val="Arial Unicode MS"/>
        <family val="3"/>
      </rPr>
      <t>5</t>
    </r>
    <r>
      <rPr>
        <sz val="10"/>
        <rFont val="ＭＳ Ｐゴシック"/>
        <family val="3"/>
        <charset val="128"/>
      </rPr>
      <t>年，専攻科で修得した科目に点数を入れる。</t>
    </r>
    <rPh sb="13" eb="16">
      <t>センコウカ</t>
    </rPh>
    <phoneticPr fontId="1"/>
  </si>
  <si>
    <r>
      <rPr>
        <sz val="10"/>
        <rFont val="ＭＳ Ｐゴシック"/>
        <family val="3"/>
        <charset val="128"/>
      </rPr>
      <t>　　④</t>
    </r>
    <r>
      <rPr>
        <sz val="10"/>
        <rFont val="Arial Unicode MS"/>
        <family val="3"/>
      </rPr>
      <t xml:space="preserve"> </t>
    </r>
    <r>
      <rPr>
        <sz val="10"/>
        <rFont val="ＭＳ Ｐゴシック"/>
        <family val="3"/>
        <charset val="128"/>
      </rPr>
      <t>不合格（未修得）科目は</t>
    </r>
    <r>
      <rPr>
        <sz val="10"/>
        <rFont val="Arial Unicode MS"/>
        <family val="3"/>
      </rPr>
      <t>60</t>
    </r>
    <r>
      <rPr>
        <sz val="10"/>
        <rFont val="ＭＳ Ｐゴシック"/>
        <family val="3"/>
        <charset val="128"/>
      </rPr>
      <t>点以下（例えば，</t>
    </r>
    <r>
      <rPr>
        <sz val="10"/>
        <rFont val="Arial Unicode MS"/>
        <family val="3"/>
      </rPr>
      <t>0</t>
    </r>
    <r>
      <rPr>
        <sz val="10"/>
        <rFont val="ＭＳ Ｐゴシック"/>
        <family val="3"/>
        <charset val="128"/>
      </rPr>
      <t>点）を入れる。</t>
    </r>
    <phoneticPr fontId="1"/>
  </si>
  <si>
    <r>
      <t xml:space="preserve"> </t>
    </r>
    <r>
      <rPr>
        <sz val="10"/>
        <rFont val="ＭＳ Ｐゴシック"/>
        <family val="3"/>
        <charset val="128"/>
      </rPr>
      <t>　　　</t>
    </r>
    <r>
      <rPr>
        <sz val="10"/>
        <rFont val="Arial Unicode MS"/>
        <family val="3"/>
      </rPr>
      <t xml:space="preserve"> </t>
    </r>
    <r>
      <rPr>
        <sz val="10"/>
        <rFont val="ＭＳ Ｐゴシック"/>
        <family val="3"/>
        <charset val="128"/>
      </rPr>
      <t>不合格（未修得）科目で点数が分かっているものは点数を入れる。</t>
    </r>
    <phoneticPr fontId="1"/>
  </si>
  <si>
    <r>
      <rPr>
        <sz val="10"/>
        <rFont val="ＭＳ Ｐゴシック"/>
        <family val="3"/>
        <charset val="128"/>
      </rPr>
      <t>　　⑤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卒業研究，校外実習は○を入れる。</t>
    </r>
    <phoneticPr fontId="1"/>
  </si>
  <si>
    <r>
      <rPr>
        <sz val="10"/>
        <color indexed="10"/>
        <rFont val="ＭＳ Ｐゴシック"/>
        <family val="3"/>
        <charset val="128"/>
      </rPr>
      <t>　　⑥</t>
    </r>
    <r>
      <rPr>
        <sz val="10"/>
        <color indexed="10"/>
        <rFont val="Arial Unicode MS"/>
        <family val="3"/>
      </rPr>
      <t xml:space="preserve">  </t>
    </r>
    <r>
      <rPr>
        <sz val="10"/>
        <color indexed="10"/>
        <rFont val="ＭＳ Ｐゴシック"/>
        <family val="3"/>
        <charset val="128"/>
      </rPr>
      <t>専攻科で履修（修得）予定の科目に「２００」を入れる。（修得したものと区別するため、</t>
    </r>
    <r>
      <rPr>
        <sz val="10"/>
        <color indexed="10"/>
        <rFont val="Arial Unicode MS"/>
        <family val="3"/>
      </rPr>
      <t>200</t>
    </r>
    <r>
      <rPr>
        <sz val="10"/>
        <color indexed="10"/>
        <rFont val="ＭＳ Ｐゴシック"/>
        <family val="3"/>
        <charset val="128"/>
      </rPr>
      <t>とする）</t>
    </r>
    <rPh sb="9" eb="11">
      <t>リシュウ</t>
    </rPh>
    <rPh sb="32" eb="34">
      <t>シュウトク</t>
    </rPh>
    <rPh sb="39" eb="41">
      <t>クベツ</t>
    </rPh>
    <phoneticPr fontId="1"/>
  </si>
  <si>
    <t>　　⑦　専攻科で履修する予定のないものは何も記入しなくてよい。</t>
    <phoneticPr fontId="1"/>
  </si>
  <si>
    <t>また，以下の点に注意して，使用して下さい。</t>
    <rPh sb="8" eb="10">
      <t>チュウイ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</si>
  <si>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3"/>
      </rPr>
      <t>1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3"/>
      </rPr>
      <t xml:space="preserve">   </t>
    </r>
    <r>
      <rPr>
        <sz val="10"/>
        <rFont val="ＭＳ Ｐゴシック"/>
        <family val="3"/>
        <charset val="128"/>
      </rPr>
      <t>本チェック表は暫定版であり，今後，差し替え（改訂）もあり得ます。</t>
    </r>
    <rPh sb="28" eb="30">
      <t>カイテイ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</si>
  <si>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3"/>
      </rPr>
      <t>2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3"/>
      </rPr>
      <t xml:space="preserve">     </t>
    </r>
    <r>
      <rPr>
        <sz val="10"/>
        <rFont val="ＭＳ Ｐゴシック"/>
        <family val="3"/>
        <charset val="128"/>
      </rPr>
      <t>ミスが見つかった場合には速やかに報告して下さい。</t>
    </r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</si>
  <si>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3"/>
      </rPr>
      <t>3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3"/>
      </rPr>
      <t xml:space="preserve">     </t>
    </r>
    <r>
      <rPr>
        <sz val="10"/>
        <rFont val="ＭＳ Ｐゴシック"/>
        <family val="3"/>
        <charset val="128"/>
      </rPr>
      <t>ミスが見つかった場合は，その修正版を必ず使用して下さい。</t>
    </r>
    <phoneticPr fontId="1"/>
  </si>
  <si>
    <t>　　⑧ 点数入力欄以外のセルには触らないこと。</t>
    <rPh sb="4" eb="6">
      <t>テンスウ</t>
    </rPh>
    <rPh sb="6" eb="8">
      <t>ニュウリョク</t>
    </rPh>
    <rPh sb="8" eb="9">
      <t>ラン</t>
    </rPh>
    <rPh sb="9" eb="11">
      <t>イガイ</t>
    </rPh>
    <rPh sb="16" eb="17">
      <t>サワ</t>
    </rPh>
    <phoneticPr fontId="1"/>
  </si>
  <si>
    <t>自律ロボット論</t>
    <rPh sb="0" eb="2">
      <t>ジリツ</t>
    </rPh>
    <rPh sb="6" eb="7">
      <t>ロン</t>
    </rPh>
    <phoneticPr fontId="1"/>
  </si>
  <si>
    <t>半導体デバイス概論</t>
    <rPh sb="0" eb="3">
      <t>ハンドウタイ</t>
    </rPh>
    <rPh sb="7" eb="9">
      <t>ガイロン</t>
    </rPh>
    <phoneticPr fontId="1"/>
  </si>
  <si>
    <t>地域日本文学</t>
    <phoneticPr fontId="1"/>
  </si>
  <si>
    <t>日本語表現法</t>
    <phoneticPr fontId="1"/>
  </si>
  <si>
    <t>=5</t>
    <phoneticPr fontId="1"/>
  </si>
  <si>
    <t>ｱﾅﾛｸﾞ回路設計</t>
    <rPh sb="5" eb="9">
      <t>カイロセッケイ</t>
    </rPh>
    <phoneticPr fontId="1"/>
  </si>
  <si>
    <t>ﾃﾞｨｼﾞﾀﾙ回路設計(学修単位)</t>
    <rPh sb="7" eb="9">
      <t>カイロ</t>
    </rPh>
    <rPh sb="9" eb="11">
      <t>セッケイ</t>
    </rPh>
    <rPh sb="12" eb="14">
      <t>ガクシュウ</t>
    </rPh>
    <rPh sb="14" eb="16">
      <t>タンイ</t>
    </rPh>
    <phoneticPr fontId="1"/>
  </si>
  <si>
    <t>=30</t>
    <phoneticPr fontId="1"/>
  </si>
  <si>
    <t>=30</t>
    <phoneticPr fontId="1"/>
  </si>
  <si>
    <t>電気回路Ⅴ(学修単位)</t>
    <rPh sb="2" eb="4">
      <t>カイロ</t>
    </rPh>
    <phoneticPr fontId="1"/>
  </si>
  <si>
    <t>2022(令和4年)年度本科入学生用　　2025（令和7）年度本科4年</t>
    <rPh sb="5" eb="7">
      <t>レイワ</t>
    </rPh>
    <rPh sb="8" eb="9">
      <t>ネン</t>
    </rPh>
    <rPh sb="10" eb="12">
      <t>ネンド</t>
    </rPh>
    <rPh sb="12" eb="14">
      <t>ホンカ</t>
    </rPh>
    <rPh sb="14" eb="17">
      <t>ニュウガクセイ</t>
    </rPh>
    <rPh sb="17" eb="18">
      <t>ヨウ</t>
    </rPh>
    <rPh sb="25" eb="27">
      <t>レイワ</t>
    </rPh>
    <rPh sb="31" eb="33">
      <t>ホンカ</t>
    </rPh>
    <phoneticPr fontId="1"/>
  </si>
  <si>
    <t>2025年3月13日改訂</t>
    <phoneticPr fontId="1"/>
  </si>
  <si>
    <t>2021(令和3年)年度本科入学生用　　2025（令和7）年度本科5年</t>
    <rPh sb="5" eb="7">
      <t>レイワ</t>
    </rPh>
    <rPh sb="8" eb="9">
      <t>ネン</t>
    </rPh>
    <rPh sb="10" eb="12">
      <t>ネンド</t>
    </rPh>
    <rPh sb="12" eb="14">
      <t>ホンカ</t>
    </rPh>
    <rPh sb="14" eb="17">
      <t>ニュウガクセイ</t>
    </rPh>
    <rPh sb="17" eb="18">
      <t>ヨウ</t>
    </rPh>
    <rPh sb="25" eb="27">
      <t>レイワ</t>
    </rPh>
    <rPh sb="31" eb="33">
      <t>ホンカ</t>
    </rPh>
    <phoneticPr fontId="1"/>
  </si>
  <si>
    <t>2020(令和２年)年度本科入学生用　　2025（令和7）年度専攻科1年</t>
    <rPh sb="5" eb="7">
      <t>レイワ</t>
    </rPh>
    <rPh sb="8" eb="9">
      <t>ネン</t>
    </rPh>
    <rPh sb="10" eb="12">
      <t>ネンド</t>
    </rPh>
    <rPh sb="12" eb="14">
      <t>ホンカ</t>
    </rPh>
    <rPh sb="14" eb="17">
      <t>ニュウガクセイ</t>
    </rPh>
    <rPh sb="17" eb="18">
      <t>ヨウ</t>
    </rPh>
    <rPh sb="25" eb="27">
      <t>レイワ</t>
    </rPh>
    <rPh sb="31" eb="34">
      <t>センコウカ</t>
    </rPh>
    <phoneticPr fontId="1"/>
  </si>
  <si>
    <t>2019(平成31)年度本科入学生用　　2025（令和7）年度専攻科2年</t>
    <rPh sb="5" eb="7">
      <t>ヘイセイ</t>
    </rPh>
    <rPh sb="10" eb="12">
      <t>ネンド</t>
    </rPh>
    <rPh sb="12" eb="14">
      <t>ホンカ</t>
    </rPh>
    <rPh sb="14" eb="17">
      <t>ニュウガクセイ</t>
    </rPh>
    <rPh sb="17" eb="18">
      <t>ヨウ</t>
    </rPh>
    <rPh sb="25" eb="27">
      <t>レイワ</t>
    </rPh>
    <rPh sb="31" eb="34">
      <t>センコウカ</t>
    </rPh>
    <phoneticPr fontId="1"/>
  </si>
  <si>
    <t>数理・データサイエンスⅠ</t>
    <rPh sb="0" eb="2">
      <t>スウリ</t>
    </rPh>
    <phoneticPr fontId="1"/>
  </si>
  <si>
    <t>2・後</t>
    <rPh sb="2" eb="3">
      <t>ゴ</t>
    </rPh>
    <phoneticPr fontId="1"/>
  </si>
  <si>
    <t>数理・データサイエンスⅡ</t>
    <rPh sb="0" eb="2">
      <t>スウリ</t>
    </rPh>
    <phoneticPr fontId="1"/>
  </si>
  <si>
    <t>2026年1月19日改訂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</si>
</sst>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Century"/>
      <family val="1"/>
    </font>
    <font>
      <sz val="6"/>
      <name val="Century"/>
      <family val="1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Century"/>
      <family val="1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trike/>
      <sz val="9"/>
      <color indexed="10"/>
      <name val="ＭＳ Ｐ明朝"/>
      <family val="1"/>
      <charset val="128"/>
    </font>
    <font>
      <sz val="10"/>
      <name val="Arial Unicode MS"/>
      <family val="3"/>
    </font>
    <font>
      <sz val="10"/>
      <color indexed="10"/>
      <name val="ＭＳ Ｐゴシック"/>
      <family val="3"/>
      <charset val="128"/>
    </font>
    <font>
      <sz val="10"/>
      <color indexed="10"/>
      <name val="Arial Unicode MS"/>
      <family val="3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B0F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Century"/>
      <family val="1"/>
    </font>
    <font>
      <sz val="8"/>
      <color rgb="FFFF0000"/>
      <name val="ＭＳ Ｐ明朝"/>
      <family val="1"/>
      <charset val="128"/>
    </font>
    <font>
      <sz val="6"/>
      <color theme="1"/>
      <name val="Century"/>
      <family val="1"/>
    </font>
    <font>
      <sz val="11"/>
      <color rgb="FFFF0000"/>
      <name val="ＭＳ Ｐゴシック"/>
      <family val="3"/>
      <charset val="128"/>
    </font>
    <font>
      <sz val="10"/>
      <color rgb="FFFF0000"/>
      <name val="Arial Unicode MS"/>
      <family val="3"/>
    </font>
    <font>
      <sz val="10"/>
      <color rgb="FFFF0000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9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distributed"/>
    </xf>
    <xf numFmtId="0" fontId="5" fillId="0" borderId="2" xfId="0" applyFont="1" applyFill="1" applyBorder="1" applyAlignment="1">
      <alignment horizontal="left" vertical="distributed"/>
    </xf>
    <xf numFmtId="0" fontId="5" fillId="0" borderId="3" xfId="0" applyFont="1" applyFill="1" applyBorder="1" applyAlignment="1">
      <alignment horizontal="left" vertical="distributed"/>
    </xf>
    <xf numFmtId="0" fontId="5" fillId="0" borderId="4" xfId="0" applyFont="1" applyFill="1" applyBorder="1" applyAlignment="1">
      <alignment horizontal="left" vertical="distributed"/>
    </xf>
    <xf numFmtId="0" fontId="5" fillId="0" borderId="5" xfId="0" applyFont="1" applyFill="1" applyBorder="1" applyAlignment="1">
      <alignment horizontal="left" vertical="distributed"/>
    </xf>
    <xf numFmtId="0" fontId="5" fillId="0" borderId="6" xfId="0" applyFont="1" applyFill="1" applyBorder="1" applyAlignment="1">
      <alignment horizontal="left" vertical="distributed"/>
    </xf>
    <xf numFmtId="0" fontId="5" fillId="0" borderId="7" xfId="0" applyFont="1" applyFill="1" applyBorder="1" applyAlignment="1"/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/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/>
    <xf numFmtId="49" fontId="7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Border="1"/>
    <xf numFmtId="0" fontId="10" fillId="0" borderId="0" xfId="0" applyFont="1" applyAlignment="1">
      <alignment horizontal="left"/>
    </xf>
    <xf numFmtId="0" fontId="8" fillId="2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2" fillId="0" borderId="29" xfId="0" applyFont="1" applyBorder="1"/>
    <xf numFmtId="0" fontId="5" fillId="0" borderId="24" xfId="0" applyFont="1" applyFill="1" applyBorder="1" applyAlignment="1">
      <alignment horizontal="left" vertical="distributed"/>
    </xf>
    <xf numFmtId="0" fontId="8" fillId="3" borderId="30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8" fillId="2" borderId="3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0" fontId="8" fillId="4" borderId="37" xfId="0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left" vertical="distributed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6" borderId="39" xfId="0" applyFont="1" applyFill="1" applyBorder="1" applyAlignment="1" applyProtection="1">
      <alignment horizontal="center" vertical="center"/>
      <protection locked="0"/>
    </xf>
    <xf numFmtId="0" fontId="12" fillId="5" borderId="27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5" fillId="0" borderId="20" xfId="0" applyFont="1" applyFill="1" applyBorder="1" applyAlignment="1"/>
    <xf numFmtId="0" fontId="8" fillId="0" borderId="35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8" fillId="4" borderId="41" xfId="0" applyFont="1" applyFill="1" applyBorder="1" applyAlignment="1" applyProtection="1">
      <alignment horizontal="center" vertical="center"/>
      <protection locked="0"/>
    </xf>
    <xf numFmtId="0" fontId="8" fillId="0" borderId="4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0" borderId="21" xfId="0" quotePrefix="1" applyFont="1" applyFill="1" applyBorder="1" applyAlignment="1">
      <alignment horizontal="center" vertical="center"/>
    </xf>
    <xf numFmtId="0" fontId="8" fillId="2" borderId="22" xfId="0" quotePrefix="1" applyFont="1" applyFill="1" applyBorder="1" applyAlignment="1">
      <alignment horizontal="center" vertical="center"/>
    </xf>
    <xf numFmtId="0" fontId="8" fillId="0" borderId="22" xfId="0" quotePrefix="1" applyFont="1" applyFill="1" applyBorder="1" applyAlignment="1">
      <alignment horizontal="center" vertical="center"/>
    </xf>
    <xf numFmtId="0" fontId="8" fillId="0" borderId="23" xfId="0" quotePrefix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>
      <alignment horizontal="center" vertical="center"/>
    </xf>
    <xf numFmtId="0" fontId="8" fillId="0" borderId="5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38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53" xfId="0" quotePrefix="1" applyNumberFormat="1" applyFont="1" applyFill="1" applyBorder="1" applyAlignment="1">
      <alignment horizontal="center" vertical="center"/>
    </xf>
    <xf numFmtId="0" fontId="8" fillId="0" borderId="50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49" fontId="7" fillId="0" borderId="49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Border="1"/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7" fillId="0" borderId="20" xfId="0" applyFont="1" applyFill="1" applyBorder="1" applyAlignment="1">
      <alignment horizontal="center" vertical="center"/>
    </xf>
    <xf numFmtId="49" fontId="7" fillId="0" borderId="5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9" xfId="0" applyNumberFormat="1" applyFont="1" applyFill="1" applyBorder="1" applyAlignment="1">
      <alignment horizontal="center" vertical="center"/>
    </xf>
    <xf numFmtId="49" fontId="7" fillId="0" borderId="38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51" xfId="0" quotePrefix="1" applyNumberFormat="1" applyFont="1" applyFill="1" applyBorder="1" applyAlignment="1">
      <alignment horizontal="center" vertical="center"/>
    </xf>
    <xf numFmtId="0" fontId="7" fillId="0" borderId="9" xfId="0" quotePrefix="1" applyNumberFormat="1" applyFont="1" applyFill="1" applyBorder="1" applyAlignment="1">
      <alignment horizontal="center" vertical="center"/>
    </xf>
    <xf numFmtId="0" fontId="7" fillId="0" borderId="41" xfId="0" applyNumberFormat="1" applyFont="1" applyFill="1" applyBorder="1" applyAlignment="1">
      <alignment horizontal="center" vertical="center"/>
    </xf>
    <xf numFmtId="49" fontId="7" fillId="0" borderId="6" xfId="0" quotePrefix="1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7" fillId="6" borderId="5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56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6" fillId="0" borderId="0" xfId="0" quotePrefix="1" applyFont="1" applyAlignment="1">
      <alignment horizontal="right"/>
    </xf>
    <xf numFmtId="0" fontId="11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8" fillId="3" borderId="13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8" fillId="0" borderId="39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51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 applyBorder="1" applyAlignment="1">
      <alignment vertical="top"/>
    </xf>
    <xf numFmtId="0" fontId="23" fillId="0" borderId="0" xfId="0" applyFont="1" applyBorder="1" applyAlignment="1">
      <alignment horizontal="left" vertical="top"/>
    </xf>
    <xf numFmtId="0" fontId="24" fillId="0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/>
    <xf numFmtId="0" fontId="25" fillId="0" borderId="0" xfId="0" applyFont="1" applyBorder="1" applyAlignment="1"/>
    <xf numFmtId="0" fontId="23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8" fillId="9" borderId="25" xfId="0" applyFont="1" applyFill="1" applyBorder="1" applyAlignment="1">
      <alignment horizontal="center" vertical="center" shrinkToFit="1"/>
    </xf>
    <xf numFmtId="0" fontId="8" fillId="9" borderId="28" xfId="0" applyFont="1" applyFill="1" applyBorder="1" applyAlignment="1">
      <alignment horizontal="center" vertical="center" shrinkToFit="1"/>
    </xf>
    <xf numFmtId="0" fontId="3" fillId="9" borderId="28" xfId="0" applyFont="1" applyFill="1" applyBorder="1" applyAlignment="1">
      <alignment horizontal="center" vertical="center" shrinkToFit="1"/>
    </xf>
    <xf numFmtId="0" fontId="3" fillId="9" borderId="11" xfId="0" applyFont="1" applyFill="1" applyBorder="1" applyAlignment="1">
      <alignment horizontal="center" vertical="center" shrinkToFit="1"/>
    </xf>
    <xf numFmtId="0" fontId="14" fillId="9" borderId="0" xfId="0" applyFont="1" applyFill="1" applyAlignment="1">
      <alignment horizontal="left"/>
    </xf>
    <xf numFmtId="0" fontId="2" fillId="9" borderId="0" xfId="0" applyFont="1" applyFill="1"/>
    <xf numFmtId="0" fontId="2" fillId="9" borderId="0" xfId="0" applyFont="1" applyFill="1" applyAlignment="1">
      <alignment horizontal="center"/>
    </xf>
    <xf numFmtId="0" fontId="2" fillId="9" borderId="0" xfId="0" applyNumberFormat="1" applyFont="1" applyFill="1" applyAlignment="1">
      <alignment horizont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28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left" vertical="center"/>
    </xf>
    <xf numFmtId="0" fontId="27" fillId="0" borderId="33" xfId="0" applyFont="1" applyFill="1" applyBorder="1" applyAlignment="1" applyProtection="1">
      <alignment horizontal="center" vertical="center"/>
    </xf>
    <xf numFmtId="0" fontId="28" fillId="4" borderId="33" xfId="0" applyFont="1" applyFill="1" applyBorder="1" applyAlignment="1" applyProtection="1">
      <alignment horizontal="center" vertical="center"/>
      <protection locked="0"/>
    </xf>
    <xf numFmtId="0" fontId="28" fillId="0" borderId="49" xfId="0" applyNumberFormat="1" applyFont="1" applyFill="1" applyBorder="1" applyAlignment="1">
      <alignment horizontal="center" vertical="center"/>
    </xf>
    <xf numFmtId="0" fontId="27" fillId="0" borderId="33" xfId="0" applyNumberFormat="1" applyFont="1" applyFill="1" applyBorder="1" applyAlignment="1">
      <alignment horizontal="center" vertical="center"/>
    </xf>
    <xf numFmtId="49" fontId="27" fillId="0" borderId="49" xfId="0" applyNumberFormat="1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8" fillId="2" borderId="43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30" fillId="8" borderId="30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8" fillId="10" borderId="22" xfId="0" applyFont="1" applyFill="1" applyBorder="1" applyAlignment="1">
      <alignment horizontal="center" vertical="center"/>
    </xf>
    <xf numFmtId="0" fontId="8" fillId="10" borderId="2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 applyProtection="1">
      <alignment horizontal="center" vertical="center"/>
    </xf>
    <xf numFmtId="0" fontId="28" fillId="0" borderId="4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26" fillId="0" borderId="0" xfId="0" applyFont="1" applyFill="1" applyBorder="1" applyAlignment="1" applyProtection="1">
      <alignment vertical="center"/>
    </xf>
    <xf numFmtId="0" fontId="26" fillId="0" borderId="24" xfId="0" applyFont="1" applyFill="1" applyBorder="1" applyAlignment="1"/>
    <xf numFmtId="0" fontId="27" fillId="0" borderId="1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8" fillId="2" borderId="2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12" fillId="0" borderId="8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26" fillId="0" borderId="7" xfId="0" applyFont="1" applyFill="1" applyBorder="1" applyAlignment="1"/>
    <xf numFmtId="0" fontId="28" fillId="0" borderId="3" xfId="0" applyFont="1" applyFill="1" applyBorder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/>
      <protection locked="0"/>
    </xf>
    <xf numFmtId="0" fontId="28" fillId="0" borderId="5" xfId="0" applyNumberFormat="1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/>
    </xf>
    <xf numFmtId="49" fontId="27" fillId="0" borderId="5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8" borderId="18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4" xfId="0" applyNumberFormat="1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6" fillId="0" borderId="58" xfId="0" applyFont="1" applyFill="1" applyBorder="1" applyAlignment="1"/>
    <xf numFmtId="0" fontId="28" fillId="0" borderId="39" xfId="0" applyFont="1" applyFill="1" applyBorder="1" applyAlignment="1" applyProtection="1">
      <alignment horizontal="center" vertical="center"/>
    </xf>
    <xf numFmtId="0" fontId="28" fillId="4" borderId="39" xfId="0" applyFont="1" applyFill="1" applyBorder="1" applyAlignment="1" applyProtection="1">
      <alignment horizontal="center" vertical="center"/>
      <protection locked="0"/>
    </xf>
    <xf numFmtId="0" fontId="28" fillId="0" borderId="38" xfId="0" applyNumberFormat="1" applyFont="1" applyFill="1" applyBorder="1" applyAlignment="1">
      <alignment horizontal="center" vertical="center"/>
    </xf>
    <xf numFmtId="0" fontId="27" fillId="0" borderId="41" xfId="0" applyNumberFormat="1" applyFont="1" applyFill="1" applyBorder="1" applyAlignment="1">
      <alignment horizontal="center" vertical="center"/>
    </xf>
    <xf numFmtId="0" fontId="27" fillId="0" borderId="39" xfId="0" applyNumberFormat="1" applyFont="1" applyFill="1" applyBorder="1" applyAlignment="1">
      <alignment horizontal="center" vertical="center"/>
    </xf>
    <xf numFmtId="49" fontId="27" fillId="0" borderId="38" xfId="0" applyNumberFormat="1" applyFont="1" applyFill="1" applyBorder="1" applyAlignment="1">
      <alignment horizontal="center" vertical="center"/>
    </xf>
    <xf numFmtId="0" fontId="28" fillId="2" borderId="39" xfId="0" applyFont="1" applyFill="1" applyBorder="1" applyAlignment="1">
      <alignment horizontal="center" vertical="center"/>
    </xf>
    <xf numFmtId="0" fontId="28" fillId="8" borderId="36" xfId="0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left" vertical="center"/>
    </xf>
    <xf numFmtId="0" fontId="28" fillId="0" borderId="24" xfId="0" applyNumberFormat="1" applyFont="1" applyFill="1" applyBorder="1" applyAlignment="1">
      <alignment horizontal="center" vertical="center"/>
    </xf>
    <xf numFmtId="49" fontId="27" fillId="0" borderId="24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9" fillId="2" borderId="45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9" fillId="0" borderId="45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4" borderId="20" xfId="0" applyFont="1" applyFill="1" applyBorder="1" applyAlignment="1" applyProtection="1">
      <alignment horizontal="center" vertical="center"/>
      <protection locked="0"/>
    </xf>
    <xf numFmtId="0" fontId="28" fillId="0" borderId="6" xfId="0" applyNumberFormat="1" applyFont="1" applyFill="1" applyBorder="1" applyAlignment="1">
      <alignment horizontal="center" vertical="center"/>
    </xf>
    <xf numFmtId="0" fontId="27" fillId="0" borderId="20" xfId="0" applyNumberFormat="1" applyFont="1" applyFill="1" applyBorder="1" applyAlignment="1">
      <alignment horizontal="center" vertical="center"/>
    </xf>
    <xf numFmtId="49" fontId="27" fillId="0" borderId="6" xfId="0" applyNumberFormat="1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6" fillId="0" borderId="0" xfId="0" applyFont="1" applyFill="1" applyBorder="1" applyAlignment="1"/>
    <xf numFmtId="0" fontId="26" fillId="0" borderId="56" xfId="0" applyFont="1" applyFill="1" applyBorder="1" applyAlignment="1"/>
    <xf numFmtId="0" fontId="28" fillId="4" borderId="56" xfId="0" applyFont="1" applyFill="1" applyBorder="1" applyAlignment="1" applyProtection="1">
      <alignment horizontal="center" vertical="center"/>
      <protection locked="0"/>
    </xf>
    <xf numFmtId="0" fontId="28" fillId="0" borderId="51" xfId="0" applyNumberFormat="1" applyFont="1" applyFill="1" applyBorder="1" applyAlignment="1">
      <alignment horizontal="center" vertical="center"/>
    </xf>
    <xf numFmtId="0" fontId="27" fillId="0" borderId="56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/>
    </xf>
    <xf numFmtId="0" fontId="28" fillId="2" borderId="56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/>
    </xf>
    <xf numFmtId="0" fontId="28" fillId="2" borderId="51" xfId="0" applyNumberFormat="1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left" vertical="center"/>
    </xf>
    <xf numFmtId="0" fontId="32" fillId="0" borderId="1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26" fillId="0" borderId="41" xfId="0" applyFont="1" applyFill="1" applyBorder="1" applyAlignment="1"/>
    <xf numFmtId="0" fontId="28" fillId="0" borderId="20" xfId="0" applyFont="1" applyFill="1" applyBorder="1" applyAlignment="1" applyProtection="1">
      <alignment horizontal="center" vertical="center"/>
    </xf>
    <xf numFmtId="0" fontId="28" fillId="8" borderId="23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6" xfId="0" applyNumberFormat="1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33" fillId="9" borderId="43" xfId="0" quotePrefix="1" applyFont="1" applyFill="1" applyBorder="1" applyAlignment="1">
      <alignment horizontal="center" vertical="center" shrinkToFit="1"/>
    </xf>
    <xf numFmtId="0" fontId="28" fillId="9" borderId="44" xfId="0" quotePrefix="1" applyFont="1" applyFill="1" applyBorder="1" applyAlignment="1">
      <alignment horizontal="center" vertical="center" shrinkToFit="1"/>
    </xf>
    <xf numFmtId="0" fontId="7" fillId="0" borderId="50" xfId="0" applyNumberFormat="1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left" vertical="distributed"/>
    </xf>
    <xf numFmtId="0" fontId="8" fillId="0" borderId="41" xfId="0" applyNumberFormat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2" borderId="38" xfId="0" applyNumberFormat="1" applyFont="1" applyFill="1" applyBorder="1" applyAlignment="1">
      <alignment horizontal="center" vertical="center"/>
    </xf>
    <xf numFmtId="0" fontId="34" fillId="0" borderId="0" xfId="0" applyFont="1"/>
    <xf numFmtId="0" fontId="1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8" fillId="2" borderId="50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/>
    <xf numFmtId="0" fontId="8" fillId="9" borderId="11" xfId="0" applyFont="1" applyFill="1" applyBorder="1" applyAlignment="1">
      <alignment horizontal="center" vertical="center" shrinkToFit="1"/>
    </xf>
    <xf numFmtId="0" fontId="9" fillId="9" borderId="11" xfId="0" applyFont="1" applyFill="1" applyBorder="1" applyAlignment="1">
      <alignment horizontal="center" vertical="center" shrinkToFit="1"/>
    </xf>
    <xf numFmtId="0" fontId="8" fillId="9" borderId="19" xfId="0" applyFont="1" applyFill="1" applyBorder="1" applyAlignment="1">
      <alignment horizontal="center" vertical="center" shrinkToFit="1"/>
    </xf>
    <xf numFmtId="0" fontId="9" fillId="9" borderId="44" xfId="0" quotePrefix="1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vertical="center"/>
    </xf>
    <xf numFmtId="0" fontId="8" fillId="0" borderId="39" xfId="0" applyFont="1" applyFill="1" applyBorder="1" applyAlignment="1" applyProtection="1">
      <alignment horizontal="center" vertical="center"/>
    </xf>
    <xf numFmtId="0" fontId="8" fillId="4" borderId="39" xfId="0" applyFont="1" applyFill="1" applyBorder="1" applyAlignment="1" applyProtection="1">
      <alignment horizontal="center" vertical="center"/>
      <protection locked="0"/>
    </xf>
    <xf numFmtId="0" fontId="7" fillId="0" borderId="38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 shrinkToFit="1"/>
    </xf>
    <xf numFmtId="0" fontId="8" fillId="9" borderId="11" xfId="0" applyFont="1" applyFill="1" applyBorder="1" applyAlignment="1">
      <alignment horizontal="center" vertical="center" shrinkToFit="1"/>
    </xf>
    <xf numFmtId="0" fontId="9" fillId="9" borderId="11" xfId="0" applyFont="1" applyFill="1" applyBorder="1" applyAlignment="1">
      <alignment horizontal="center" vertical="center" shrinkToFit="1"/>
    </xf>
    <xf numFmtId="0" fontId="9" fillId="9" borderId="44" xfId="0" quotePrefix="1" applyFont="1" applyFill="1" applyBorder="1" applyAlignment="1">
      <alignment horizontal="center" vertical="center" shrinkToFit="1"/>
    </xf>
    <xf numFmtId="0" fontId="12" fillId="0" borderId="26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10" borderId="5" xfId="0" applyNumberFormat="1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10" borderId="19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2" fillId="8" borderId="19" xfId="0" applyFont="1" applyFill="1" applyBorder="1" applyAlignment="1" applyProtection="1">
      <alignment horizontal="center" vertical="center"/>
    </xf>
    <xf numFmtId="0" fontId="9" fillId="9" borderId="11" xfId="0" applyFont="1" applyFill="1" applyBorder="1" applyAlignment="1">
      <alignment horizontal="center" vertical="center" shrinkToFit="1"/>
    </xf>
    <xf numFmtId="0" fontId="9" fillId="9" borderId="44" xfId="0" quotePrefix="1" applyFont="1" applyFill="1" applyBorder="1" applyAlignment="1">
      <alignment horizontal="center" vertical="center" shrinkToFit="1"/>
    </xf>
    <xf numFmtId="0" fontId="8" fillId="9" borderId="19" xfId="0" applyFont="1" applyFill="1" applyBorder="1" applyAlignment="1">
      <alignment horizontal="center" vertical="center" shrinkToFit="1"/>
    </xf>
    <xf numFmtId="0" fontId="8" fillId="9" borderId="1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/>
    <xf numFmtId="0" fontId="16" fillId="0" borderId="5" xfId="0" applyFont="1" applyFill="1" applyBorder="1" applyAlignment="1">
      <alignment horizontal="left" vertical="distributed"/>
    </xf>
    <xf numFmtId="0" fontId="8" fillId="0" borderId="59" xfId="0" applyFont="1" applyFill="1" applyBorder="1" applyAlignment="1" applyProtection="1">
      <alignment horizontal="center" vertical="center"/>
    </xf>
    <xf numFmtId="0" fontId="8" fillId="10" borderId="13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shrinkToFit="1"/>
    </xf>
    <xf numFmtId="0" fontId="5" fillId="0" borderId="38" xfId="0" applyFont="1" applyFill="1" applyBorder="1" applyAlignment="1"/>
    <xf numFmtId="0" fontId="11" fillId="4" borderId="58" xfId="0" applyFont="1" applyFill="1" applyBorder="1" applyAlignment="1" applyProtection="1">
      <alignment horizontal="center" vertical="center"/>
      <protection locked="0"/>
    </xf>
    <xf numFmtId="0" fontId="11" fillId="4" borderId="60" xfId="0" applyFont="1" applyFill="1" applyBorder="1" applyAlignment="1" applyProtection="1">
      <alignment horizontal="center" vertical="center"/>
      <protection locked="0"/>
    </xf>
    <xf numFmtId="0" fontId="8" fillId="9" borderId="19" xfId="0" applyFont="1" applyFill="1" applyBorder="1" applyAlignment="1">
      <alignment horizontal="center" vertical="center" shrinkToFit="1"/>
    </xf>
    <xf numFmtId="0" fontId="8" fillId="9" borderId="11" xfId="0" applyFont="1" applyFill="1" applyBorder="1" applyAlignment="1">
      <alignment horizontal="center" vertical="center" shrinkToFit="1"/>
    </xf>
    <xf numFmtId="0" fontId="9" fillId="9" borderId="11" xfId="0" applyFont="1" applyFill="1" applyBorder="1" applyAlignment="1">
      <alignment horizontal="center" vertical="center" shrinkToFit="1"/>
    </xf>
    <xf numFmtId="0" fontId="9" fillId="9" borderId="44" xfId="0" quotePrefix="1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distributed"/>
    </xf>
    <xf numFmtId="0" fontId="13" fillId="0" borderId="2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distributed"/>
    </xf>
    <xf numFmtId="0" fontId="12" fillId="5" borderId="17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0" fontId="8" fillId="11" borderId="21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8" fillId="11" borderId="27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/>
    </xf>
    <xf numFmtId="0" fontId="8" fillId="11" borderId="23" xfId="0" applyFont="1" applyFill="1" applyBorder="1" applyAlignment="1">
      <alignment horizontal="center" vertical="center"/>
    </xf>
    <xf numFmtId="0" fontId="17" fillId="4" borderId="58" xfId="0" applyFont="1" applyFill="1" applyBorder="1" applyAlignment="1">
      <alignment horizontal="left" vertical="center"/>
    </xf>
    <xf numFmtId="0" fontId="11" fillId="4" borderId="58" xfId="0" applyFont="1" applyFill="1" applyBorder="1" applyAlignment="1" applyProtection="1">
      <alignment horizontal="center" vertical="center"/>
      <protection locked="0"/>
    </xf>
    <xf numFmtId="0" fontId="11" fillId="4" borderId="58" xfId="0" applyFont="1" applyFill="1" applyBorder="1" applyAlignment="1">
      <alignment horizontal="left" vertical="center"/>
    </xf>
    <xf numFmtId="0" fontId="11" fillId="4" borderId="58" xfId="0" applyFont="1" applyFill="1" applyBorder="1" applyAlignment="1" applyProtection="1">
      <alignment horizontal="left" vertical="center"/>
      <protection locked="0"/>
    </xf>
    <xf numFmtId="0" fontId="11" fillId="4" borderId="60" xfId="0" applyFont="1" applyFill="1" applyBorder="1" applyAlignment="1" applyProtection="1">
      <alignment horizontal="center" vertical="center"/>
      <protection locked="0"/>
    </xf>
    <xf numFmtId="0" fontId="11" fillId="0" borderId="60" xfId="0" applyFont="1" applyBorder="1" applyAlignment="1">
      <alignment horizontal="right"/>
    </xf>
    <xf numFmtId="0" fontId="11" fillId="0" borderId="60" xfId="0" applyFont="1" applyBorder="1" applyAlignment="1"/>
    <xf numFmtId="0" fontId="5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textRotation="255"/>
    </xf>
    <xf numFmtId="49" fontId="16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5" fillId="13" borderId="65" xfId="0" applyFont="1" applyFill="1" applyBorder="1" applyAlignment="1">
      <alignment horizontal="center" vertical="center"/>
    </xf>
    <xf numFmtId="0" fontId="15" fillId="13" borderId="60" xfId="0" applyFont="1" applyFill="1" applyBorder="1" applyAlignment="1">
      <alignment horizontal="center" vertical="center"/>
    </xf>
    <xf numFmtId="0" fontId="15" fillId="13" borderId="66" xfId="0" applyFont="1" applyFill="1" applyBorder="1" applyAlignment="1">
      <alignment horizontal="center" vertical="center"/>
    </xf>
    <xf numFmtId="0" fontId="15" fillId="12" borderId="65" xfId="0" applyFont="1" applyFill="1" applyBorder="1" applyAlignment="1">
      <alignment horizontal="center" vertical="center" wrapText="1"/>
    </xf>
    <xf numFmtId="0" fontId="15" fillId="12" borderId="60" xfId="0" applyFont="1" applyFill="1" applyBorder="1" applyAlignment="1">
      <alignment horizontal="center" vertical="center" wrapText="1"/>
    </xf>
    <xf numFmtId="0" fontId="15" fillId="12" borderId="66" xfId="0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7" fillId="0" borderId="41" xfId="0" applyNumberFormat="1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7" fillId="0" borderId="36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49" fontId="7" fillId="0" borderId="66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62" xfId="0" applyNumberFormat="1" applyFont="1" applyFill="1" applyBorder="1" applyAlignment="1">
      <alignment horizontal="center" vertical="center" wrapText="1"/>
    </xf>
    <xf numFmtId="49" fontId="7" fillId="0" borderId="55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46" xfId="0" applyNumberFormat="1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49" fontId="7" fillId="0" borderId="48" xfId="0" applyNumberFormat="1" applyFont="1" applyFill="1" applyBorder="1" applyAlignment="1">
      <alignment horizontal="center" vertical="center" wrapText="1"/>
    </xf>
    <xf numFmtId="49" fontId="7" fillId="0" borderId="47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63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 wrapText="1" shrinkToFit="1"/>
    </xf>
    <xf numFmtId="0" fontId="7" fillId="0" borderId="50" xfId="0" applyFont="1" applyFill="1" applyBorder="1" applyAlignment="1">
      <alignment horizontal="center" vertical="center" wrapText="1" shrinkToFi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textRotation="255" wrapText="1"/>
    </xf>
    <xf numFmtId="0" fontId="5" fillId="0" borderId="50" xfId="0" applyFont="1" applyFill="1" applyBorder="1" applyAlignment="1">
      <alignment horizontal="center" vertical="center" textRotation="255" wrapText="1"/>
    </xf>
    <xf numFmtId="0" fontId="5" fillId="0" borderId="49" xfId="0" applyFont="1" applyFill="1" applyBorder="1" applyAlignment="1">
      <alignment horizontal="center" vertical="center" textRotation="255"/>
    </xf>
    <xf numFmtId="0" fontId="5" fillId="0" borderId="50" xfId="0" applyFont="1" applyFill="1" applyBorder="1" applyAlignment="1">
      <alignment horizontal="center" vertical="center" textRotation="255"/>
    </xf>
    <xf numFmtId="0" fontId="5" fillId="0" borderId="38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 wrapText="1"/>
    </xf>
    <xf numFmtId="0" fontId="5" fillId="0" borderId="6" xfId="0" applyFont="1" applyFill="1" applyBorder="1" applyAlignment="1">
      <alignment horizontal="center" vertical="center" textRotation="255" wrapText="1"/>
    </xf>
    <xf numFmtId="0" fontId="7" fillId="0" borderId="10" xfId="0" applyNumberFormat="1" applyFont="1" applyBorder="1" applyAlignment="1">
      <alignment horizontal="center" vertical="center" wrapText="1"/>
    </xf>
    <xf numFmtId="0" fontId="15" fillId="9" borderId="65" xfId="0" applyFont="1" applyFill="1" applyBorder="1" applyAlignment="1">
      <alignment horizontal="center" vertical="center"/>
    </xf>
    <xf numFmtId="0" fontId="15" fillId="9" borderId="60" xfId="0" applyFont="1" applyFill="1" applyBorder="1" applyAlignment="1">
      <alignment horizontal="center" vertical="center"/>
    </xf>
    <xf numFmtId="0" fontId="15" fillId="9" borderId="6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 textRotation="255" wrapText="1"/>
    </xf>
    <xf numFmtId="0" fontId="7" fillId="0" borderId="50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textRotation="255" wrapText="1"/>
    </xf>
    <xf numFmtId="0" fontId="3" fillId="0" borderId="50" xfId="0" applyFont="1" applyFill="1" applyBorder="1" applyAlignment="1">
      <alignment horizontal="center" vertical="center" textRotation="255" wrapText="1"/>
    </xf>
    <xf numFmtId="0" fontId="3" fillId="0" borderId="38" xfId="0" applyFont="1" applyFill="1" applyBorder="1" applyAlignment="1">
      <alignment horizontal="center" vertical="center" textRotation="255" wrapText="1"/>
    </xf>
    <xf numFmtId="0" fontId="7" fillId="0" borderId="49" xfId="0" applyFont="1" applyFill="1" applyBorder="1" applyAlignment="1">
      <alignment horizontal="center" vertical="center" textRotation="255" wrapText="1"/>
    </xf>
    <xf numFmtId="0" fontId="7" fillId="0" borderId="50" xfId="0" applyFont="1" applyFill="1" applyBorder="1" applyAlignment="1">
      <alignment horizontal="center" vertical="center" textRotation="255" wrapText="1"/>
    </xf>
    <xf numFmtId="0" fontId="7" fillId="0" borderId="38" xfId="0" applyFont="1" applyFill="1" applyBorder="1" applyAlignment="1">
      <alignment horizontal="center" vertical="center" textRotation="255" wrapText="1"/>
    </xf>
    <xf numFmtId="0" fontId="5" fillId="0" borderId="33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9" borderId="59" xfId="0" applyFont="1" applyFill="1" applyBorder="1" applyAlignment="1">
      <alignment horizontal="center" vertical="center" shrinkToFit="1"/>
    </xf>
    <xf numFmtId="0" fontId="8" fillId="9" borderId="61" xfId="0" applyFont="1" applyFill="1" applyBorder="1" applyAlignment="1">
      <alignment horizontal="center" vertical="center" shrinkToFit="1"/>
    </xf>
    <xf numFmtId="0" fontId="8" fillId="9" borderId="19" xfId="0" applyFont="1" applyFill="1" applyBorder="1" applyAlignment="1">
      <alignment horizontal="center" vertical="center" shrinkToFit="1"/>
    </xf>
    <xf numFmtId="0" fontId="8" fillId="9" borderId="11" xfId="0" applyFont="1" applyFill="1" applyBorder="1" applyAlignment="1">
      <alignment horizontal="center" vertical="center" shrinkToFit="1"/>
    </xf>
    <xf numFmtId="0" fontId="8" fillId="9" borderId="35" xfId="0" applyFont="1" applyFill="1" applyBorder="1" applyAlignment="1">
      <alignment horizontal="center" vertical="center" shrinkToFit="1"/>
    </xf>
    <xf numFmtId="0" fontId="8" fillId="9" borderId="27" xfId="0" applyFont="1" applyFill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7" fillId="0" borderId="34" xfId="0" quotePrefix="1" applyFont="1" applyBorder="1" applyAlignment="1">
      <alignment horizontal="center" vertical="center" shrinkToFit="1"/>
    </xf>
    <xf numFmtId="0" fontId="37" fillId="0" borderId="32" xfId="0" applyFont="1" applyBorder="1" applyAlignment="1">
      <alignment horizontal="center" vertical="center" shrinkToFit="1"/>
    </xf>
    <xf numFmtId="0" fontId="9" fillId="9" borderId="59" xfId="0" quotePrefix="1" applyFont="1" applyFill="1" applyBorder="1" applyAlignment="1">
      <alignment horizontal="center" vertical="center" shrinkToFit="1"/>
    </xf>
    <xf numFmtId="0" fontId="9" fillId="9" borderId="61" xfId="0" applyFont="1" applyFill="1" applyBorder="1" applyAlignment="1">
      <alignment horizontal="center" vertical="center" shrinkToFit="1"/>
    </xf>
    <xf numFmtId="0" fontId="9" fillId="9" borderId="19" xfId="0" quotePrefix="1" applyFont="1" applyFill="1" applyBorder="1" applyAlignment="1">
      <alignment horizontal="center" vertical="center" shrinkToFit="1"/>
    </xf>
    <xf numFmtId="0" fontId="9" fillId="9" borderId="11" xfId="0" applyFont="1" applyFill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9" fillId="9" borderId="44" xfId="0" quotePrefix="1" applyFont="1" applyFill="1" applyBorder="1" applyAlignment="1">
      <alignment horizontal="center" vertical="center" shrinkToFit="1"/>
    </xf>
    <xf numFmtId="0" fontId="9" fillId="9" borderId="27" xfId="0" quotePrefix="1" applyFont="1" applyFill="1" applyBorder="1" applyAlignment="1">
      <alignment horizontal="center" vertical="center" shrinkToFit="1"/>
    </xf>
    <xf numFmtId="0" fontId="33" fillId="9" borderId="19" xfId="0" quotePrefix="1" applyFont="1" applyFill="1" applyBorder="1" applyAlignment="1">
      <alignment horizontal="center" vertical="center" shrinkToFit="1"/>
    </xf>
    <xf numFmtId="0" fontId="33" fillId="9" borderId="11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FF"/>
      <rgbColor rgb="00CCECFF"/>
      <rgbColor rgb="00CCFFFF"/>
      <rgbColor rgb="00CCFFCC"/>
      <rgbColor rgb="00FFFFCC"/>
      <rgbColor rgb="00FFCCCC"/>
      <rgbColor rgb="00FFCCFF"/>
      <rgbColor rgb="00CCECFF"/>
      <rgbColor rgb="00CCCCFF"/>
      <rgbColor rgb="0066CCFF"/>
      <rgbColor rgb="0099FFCC"/>
      <rgbColor rgb="00CCFF99"/>
      <rgbColor rgb="00FFCC99"/>
      <rgbColor rgb="00FF99CC"/>
      <rgbColor rgb="00CCCCFF"/>
      <rgbColor rgb="0066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63622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353FE7-4625-4344-93FB-C0EAF460A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65648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419901-9823-4EB9-980A-76A15F5D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66637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926A9-B041-45F0-8168-5D9EB2BA9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67626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04AE31-256C-418B-943C-DB8C218F5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Z110"/>
  <sheetViews>
    <sheetView zoomScale="110" zoomScaleNormal="110" zoomScaleSheetLayoutView="100" workbookViewId="0">
      <pane xSplit="1" ySplit="8" topLeftCell="B9" activePane="bottomRight" state="frozen"/>
      <selection activeCell="C105" sqref="C105"/>
      <selection pane="topRight" activeCell="C105" sqref="C105"/>
      <selection pane="bottomLeft" activeCell="C105" sqref="C105"/>
      <selection pane="bottomRight" activeCell="AP99" sqref="AP99"/>
    </sheetView>
  </sheetViews>
  <sheetFormatPr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75" style="2" customWidth="1"/>
    <col min="6" max="6" width="2.75" style="3" customWidth="1"/>
    <col min="7" max="8" width="3.25" style="3" customWidth="1"/>
    <col min="9" max="10" width="4.75" style="3" customWidth="1"/>
    <col min="11" max="11" width="4.5" style="182" customWidth="1"/>
    <col min="12" max="12" width="3.625" style="3" customWidth="1"/>
    <col min="13" max="13" width="3.125" style="1" customWidth="1"/>
    <col min="14" max="24" width="2.375" style="1" customWidth="1"/>
    <col min="25" max="26" width="3.625" style="3" customWidth="1"/>
    <col min="27" max="31" width="2.375" style="174" customWidth="1"/>
    <col min="32" max="42" width="3.125" style="1" customWidth="1"/>
    <col min="43" max="43" width="8.875" customWidth="1"/>
    <col min="44" max="16384" width="9" style="1"/>
  </cols>
  <sheetData>
    <row r="1" spans="2:48" ht="18" customHeight="1">
      <c r="B1" s="42" t="s">
        <v>21</v>
      </c>
      <c r="C1" s="43"/>
      <c r="D1" s="44"/>
      <c r="E1" s="45"/>
      <c r="F1" s="44"/>
      <c r="G1" s="44"/>
      <c r="H1" s="44"/>
      <c r="I1" s="44"/>
      <c r="J1" s="44"/>
      <c r="K1" s="179"/>
      <c r="L1" s="44"/>
      <c r="M1" s="214"/>
    </row>
    <row r="2" spans="2:48" s="4" customFormat="1" ht="18" customHeight="1">
      <c r="B2" s="42" t="s">
        <v>50</v>
      </c>
      <c r="C2" s="43"/>
      <c r="D2" s="46"/>
      <c r="E2" s="47"/>
      <c r="F2" s="46"/>
      <c r="G2" s="46"/>
      <c r="H2" s="46"/>
      <c r="I2" s="46"/>
      <c r="J2" s="46"/>
      <c r="K2" s="180"/>
      <c r="L2" s="46"/>
      <c r="M2" s="215"/>
      <c r="N2" s="222"/>
      <c r="O2" s="222"/>
      <c r="P2" s="222"/>
      <c r="Q2" s="215"/>
      <c r="R2" s="215"/>
      <c r="S2" s="483" t="s">
        <v>138</v>
      </c>
      <c r="T2" s="483"/>
      <c r="U2" s="483"/>
      <c r="V2" s="483"/>
      <c r="W2" s="483"/>
      <c r="X2" s="483"/>
      <c r="Y2" s="483"/>
      <c r="Z2" s="484"/>
      <c r="AA2" s="484"/>
      <c r="AB2" s="484"/>
      <c r="AC2" s="484"/>
      <c r="AD2" s="484"/>
      <c r="AE2" s="221"/>
      <c r="AF2" s="485" t="s">
        <v>29</v>
      </c>
      <c r="AG2" s="485"/>
      <c r="AH2" s="485"/>
      <c r="AI2" s="485"/>
      <c r="AJ2" s="485"/>
      <c r="AK2" s="486"/>
      <c r="AL2" s="486"/>
      <c r="AM2" s="486"/>
      <c r="AN2" s="486"/>
      <c r="AO2" s="486"/>
      <c r="AP2" s="486"/>
    </row>
    <row r="3" spans="2:48" s="4" customFormat="1" ht="18" customHeight="1">
      <c r="B3" s="2" t="s">
        <v>243</v>
      </c>
      <c r="C3" s="1"/>
      <c r="E3" s="5"/>
      <c r="F3" s="2"/>
      <c r="G3" s="2"/>
      <c r="H3" s="2"/>
      <c r="I3" s="2"/>
      <c r="J3" s="2"/>
      <c r="K3" s="181"/>
      <c r="L3" s="2"/>
      <c r="N3" s="222"/>
      <c r="O3" s="222"/>
      <c r="P3" s="222"/>
      <c r="Q3" s="215"/>
      <c r="R3" s="215"/>
      <c r="S3" s="483" t="s">
        <v>51</v>
      </c>
      <c r="T3" s="483"/>
      <c r="U3" s="483"/>
      <c r="V3" s="483"/>
      <c r="W3" s="483"/>
      <c r="X3" s="483"/>
      <c r="Y3" s="483"/>
      <c r="Z3" s="487"/>
      <c r="AA3" s="487"/>
      <c r="AB3" s="487"/>
      <c r="AC3" s="487"/>
      <c r="AD3" s="487"/>
      <c r="AE3" s="222"/>
      <c r="AF3" s="488" t="s">
        <v>240</v>
      </c>
      <c r="AG3" s="488"/>
      <c r="AH3" s="488"/>
      <c r="AI3" s="488"/>
      <c r="AJ3" s="488"/>
      <c r="AK3" s="488"/>
      <c r="AL3" s="488"/>
      <c r="AM3" s="489"/>
      <c r="AN3" s="489"/>
      <c r="AO3" s="489"/>
      <c r="AP3" s="489"/>
    </row>
    <row r="4" spans="2:48" s="4" customFormat="1" ht="15" customHeight="1">
      <c r="B4" s="490" t="s">
        <v>129</v>
      </c>
      <c r="C4" s="490"/>
      <c r="D4" s="490"/>
      <c r="E4" s="490"/>
      <c r="F4" s="491" t="s">
        <v>67</v>
      </c>
      <c r="G4" s="491" t="s">
        <v>26</v>
      </c>
      <c r="H4" s="491" t="s">
        <v>116</v>
      </c>
      <c r="I4" s="492" t="s">
        <v>130</v>
      </c>
      <c r="J4" s="493" t="s">
        <v>125</v>
      </c>
      <c r="K4" s="543" t="s">
        <v>117</v>
      </c>
      <c r="L4" s="544" t="s">
        <v>137</v>
      </c>
      <c r="M4" s="545"/>
      <c r="N4" s="545"/>
      <c r="O4" s="545"/>
      <c r="P4" s="545"/>
      <c r="Q4" s="545"/>
      <c r="R4" s="545"/>
      <c r="S4" s="545"/>
      <c r="T4" s="545"/>
      <c r="U4" s="545"/>
      <c r="V4" s="545"/>
      <c r="W4" s="545"/>
      <c r="X4" s="545"/>
      <c r="Y4" s="545"/>
      <c r="Z4" s="545"/>
      <c r="AA4" s="545"/>
      <c r="AB4" s="545"/>
      <c r="AC4" s="545"/>
      <c r="AD4" s="545"/>
      <c r="AE4" s="545"/>
      <c r="AF4" s="545"/>
      <c r="AG4" s="545"/>
      <c r="AH4" s="545"/>
      <c r="AI4" s="545"/>
      <c r="AJ4" s="545"/>
      <c r="AK4" s="545"/>
      <c r="AL4" s="545"/>
      <c r="AM4" s="545"/>
      <c r="AN4" s="545"/>
      <c r="AO4" s="545"/>
      <c r="AP4" s="546"/>
    </row>
    <row r="5" spans="2:48" s="4" customFormat="1" ht="15" customHeight="1">
      <c r="B5" s="490"/>
      <c r="C5" s="490"/>
      <c r="D5" s="490"/>
      <c r="E5" s="490"/>
      <c r="F5" s="491"/>
      <c r="G5" s="491"/>
      <c r="H5" s="491"/>
      <c r="I5" s="492"/>
      <c r="J5" s="493"/>
      <c r="K5" s="543"/>
      <c r="L5" s="494" t="s">
        <v>27</v>
      </c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  <c r="AD5" s="495"/>
      <c r="AE5" s="496"/>
      <c r="AF5" s="497" t="s">
        <v>159</v>
      </c>
      <c r="AG5" s="498"/>
      <c r="AH5" s="498"/>
      <c r="AI5" s="498"/>
      <c r="AJ5" s="498"/>
      <c r="AK5" s="498"/>
      <c r="AL5" s="498"/>
      <c r="AM5" s="498"/>
      <c r="AN5" s="498"/>
      <c r="AO5" s="498"/>
      <c r="AP5" s="499"/>
    </row>
    <row r="6" spans="2:48" s="4" customFormat="1" ht="10.5" customHeight="1">
      <c r="B6" s="490"/>
      <c r="C6" s="490"/>
      <c r="D6" s="490"/>
      <c r="E6" s="490"/>
      <c r="F6" s="491"/>
      <c r="G6" s="491"/>
      <c r="H6" s="491"/>
      <c r="I6" s="492"/>
      <c r="J6" s="493"/>
      <c r="K6" s="543"/>
      <c r="L6" s="500" t="s">
        <v>136</v>
      </c>
      <c r="M6" s="503" t="s">
        <v>13</v>
      </c>
      <c r="N6" s="506" t="s">
        <v>79</v>
      </c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17" t="s">
        <v>128</v>
      </c>
      <c r="Z6" s="17" t="s">
        <v>80</v>
      </c>
      <c r="AA6" s="506" t="s">
        <v>81</v>
      </c>
      <c r="AB6" s="508"/>
      <c r="AC6" s="508"/>
      <c r="AD6" s="508"/>
      <c r="AE6" s="508"/>
      <c r="AF6" s="509" t="s">
        <v>79</v>
      </c>
      <c r="AG6" s="510"/>
      <c r="AH6" s="511"/>
      <c r="AI6" s="515" t="s">
        <v>172</v>
      </c>
      <c r="AJ6" s="511" t="s">
        <v>80</v>
      </c>
      <c r="AK6" s="520" t="s">
        <v>81</v>
      </c>
      <c r="AL6" s="509" t="s">
        <v>173</v>
      </c>
      <c r="AM6" s="510"/>
      <c r="AN6" s="510"/>
      <c r="AO6" s="510"/>
      <c r="AP6" s="523"/>
    </row>
    <row r="7" spans="2:48" s="4" customFormat="1" ht="10.5" customHeight="1">
      <c r="B7" s="490"/>
      <c r="C7" s="490"/>
      <c r="D7" s="490"/>
      <c r="E7" s="490"/>
      <c r="F7" s="491"/>
      <c r="G7" s="491"/>
      <c r="H7" s="491"/>
      <c r="I7" s="492"/>
      <c r="J7" s="493"/>
      <c r="K7" s="543"/>
      <c r="L7" s="501"/>
      <c r="M7" s="504"/>
      <c r="N7" s="527" t="s">
        <v>84</v>
      </c>
      <c r="O7" s="528"/>
      <c r="P7" s="529" t="s">
        <v>82</v>
      </c>
      <c r="Q7" s="528"/>
      <c r="R7" s="529" t="s">
        <v>83</v>
      </c>
      <c r="S7" s="528"/>
      <c r="T7" s="529" t="s">
        <v>85</v>
      </c>
      <c r="U7" s="528"/>
      <c r="V7" s="529" t="s">
        <v>86</v>
      </c>
      <c r="W7" s="530"/>
      <c r="X7" s="531"/>
      <c r="Y7" s="532" t="s">
        <v>20</v>
      </c>
      <c r="Z7" s="534" t="s">
        <v>145</v>
      </c>
      <c r="AA7" s="530" t="s">
        <v>124</v>
      </c>
      <c r="AB7" s="530"/>
      <c r="AC7" s="530"/>
      <c r="AD7" s="530"/>
      <c r="AE7" s="531"/>
      <c r="AF7" s="512"/>
      <c r="AG7" s="513"/>
      <c r="AH7" s="514"/>
      <c r="AI7" s="516"/>
      <c r="AJ7" s="518"/>
      <c r="AK7" s="521"/>
      <c r="AL7" s="524"/>
      <c r="AM7" s="525"/>
      <c r="AN7" s="525"/>
      <c r="AO7" s="525"/>
      <c r="AP7" s="526"/>
    </row>
    <row r="8" spans="2:48" s="4" customFormat="1" ht="10.5" customHeight="1">
      <c r="B8" s="490"/>
      <c r="C8" s="490"/>
      <c r="D8" s="490"/>
      <c r="E8" s="490"/>
      <c r="F8" s="491"/>
      <c r="G8" s="491"/>
      <c r="H8" s="491"/>
      <c r="I8" s="492"/>
      <c r="J8" s="493"/>
      <c r="K8" s="543"/>
      <c r="L8" s="502"/>
      <c r="M8" s="505"/>
      <c r="N8" s="200" t="s">
        <v>31</v>
      </c>
      <c r="O8" s="40" t="s">
        <v>32</v>
      </c>
      <c r="P8" s="40" t="s">
        <v>33</v>
      </c>
      <c r="Q8" s="40" t="s">
        <v>34</v>
      </c>
      <c r="R8" s="40" t="s">
        <v>35</v>
      </c>
      <c r="S8" s="40" t="s">
        <v>36</v>
      </c>
      <c r="T8" s="40" t="s">
        <v>37</v>
      </c>
      <c r="U8" s="40" t="s">
        <v>38</v>
      </c>
      <c r="V8" s="40" t="s">
        <v>39</v>
      </c>
      <c r="W8" s="40" t="s">
        <v>40</v>
      </c>
      <c r="X8" s="41" t="s">
        <v>41</v>
      </c>
      <c r="Y8" s="533"/>
      <c r="Z8" s="535"/>
      <c r="AA8" s="237" t="s">
        <v>42</v>
      </c>
      <c r="AB8" s="18" t="s">
        <v>43</v>
      </c>
      <c r="AC8" s="18" t="s">
        <v>44</v>
      </c>
      <c r="AD8" s="18" t="s">
        <v>45</v>
      </c>
      <c r="AE8" s="19" t="s">
        <v>46</v>
      </c>
      <c r="AF8" s="261" t="s">
        <v>84</v>
      </c>
      <c r="AG8" s="199" t="s">
        <v>83</v>
      </c>
      <c r="AH8" s="199" t="s">
        <v>82</v>
      </c>
      <c r="AI8" s="517"/>
      <c r="AJ8" s="519"/>
      <c r="AK8" s="522"/>
      <c r="AL8" s="259" t="s">
        <v>0</v>
      </c>
      <c r="AM8" s="260" t="s">
        <v>78</v>
      </c>
      <c r="AN8" s="260" t="s">
        <v>158</v>
      </c>
      <c r="AO8" s="260" t="s">
        <v>156</v>
      </c>
      <c r="AP8" s="258" t="s">
        <v>157</v>
      </c>
    </row>
    <row r="9" spans="2:48" s="4" customFormat="1" ht="10.5" customHeight="1">
      <c r="B9" s="536" t="s">
        <v>1</v>
      </c>
      <c r="C9" s="536" t="s">
        <v>2</v>
      </c>
      <c r="D9" s="538" t="s">
        <v>56</v>
      </c>
      <c r="E9" s="6" t="s">
        <v>231</v>
      </c>
      <c r="F9" s="128"/>
      <c r="G9" s="128">
        <v>100</v>
      </c>
      <c r="H9" s="71">
        <v>1</v>
      </c>
      <c r="I9" s="157" t="s">
        <v>119</v>
      </c>
      <c r="J9" s="157" t="s">
        <v>100</v>
      </c>
      <c r="K9" s="175" t="s">
        <v>112</v>
      </c>
      <c r="L9" s="71"/>
      <c r="M9" s="131"/>
      <c r="N9" s="201"/>
      <c r="O9" s="132"/>
      <c r="P9" s="132"/>
      <c r="Q9" s="132"/>
      <c r="R9" s="134" t="str">
        <f>IF($G9&lt;60,"","◎")</f>
        <v>◎</v>
      </c>
      <c r="S9" s="132"/>
      <c r="T9" s="132"/>
      <c r="U9" s="132"/>
      <c r="V9" s="132"/>
      <c r="W9" s="132"/>
      <c r="X9" s="83"/>
      <c r="Y9" s="149">
        <f t="shared" ref="Y9:Z36" si="0">IF($G9&lt;60,"",$H9)</f>
        <v>1</v>
      </c>
      <c r="Z9" s="238"/>
      <c r="AA9" s="201"/>
      <c r="AB9" s="132"/>
      <c r="AC9" s="132"/>
      <c r="AD9" s="132"/>
      <c r="AE9" s="83"/>
      <c r="AF9" s="129"/>
      <c r="AG9" s="130"/>
      <c r="AH9" s="130"/>
      <c r="AI9" s="130"/>
      <c r="AJ9" s="133">
        <f t="shared" ref="AJ9:AJ32" si="1">IF($G9&lt;60,"",$H9)</f>
        <v>1</v>
      </c>
      <c r="AK9" s="131"/>
      <c r="AL9" s="129"/>
      <c r="AM9" s="130"/>
      <c r="AN9" s="130"/>
      <c r="AO9" s="130"/>
      <c r="AP9" s="131"/>
      <c r="AR9" s="249"/>
      <c r="AS9" s="249"/>
      <c r="AT9" s="249"/>
      <c r="AU9" s="249"/>
      <c r="AV9" s="249"/>
    </row>
    <row r="10" spans="2:48" s="4" customFormat="1" ht="10.5" customHeight="1">
      <c r="B10" s="537"/>
      <c r="C10" s="537"/>
      <c r="D10" s="539"/>
      <c r="E10" s="8" t="s">
        <v>232</v>
      </c>
      <c r="F10" s="74"/>
      <c r="G10" s="74">
        <v>100</v>
      </c>
      <c r="H10" s="30">
        <v>1</v>
      </c>
      <c r="I10" s="160" t="s">
        <v>119</v>
      </c>
      <c r="J10" s="160" t="s">
        <v>101</v>
      </c>
      <c r="K10" s="176" t="s">
        <v>112</v>
      </c>
      <c r="L10" s="30"/>
      <c r="M10" s="25"/>
      <c r="N10" s="119"/>
      <c r="O10" s="96"/>
      <c r="P10" s="84"/>
      <c r="Q10" s="84"/>
      <c r="R10" s="93" t="str">
        <f>IF($G10&lt;60,"","◎")</f>
        <v>◎</v>
      </c>
      <c r="S10" s="84"/>
      <c r="T10" s="84"/>
      <c r="U10" s="84"/>
      <c r="V10" s="84"/>
      <c r="W10" s="84"/>
      <c r="X10" s="85"/>
      <c r="Y10" s="150">
        <f t="shared" si="0"/>
        <v>1</v>
      </c>
      <c r="Z10" s="167"/>
      <c r="AA10" s="119"/>
      <c r="AB10" s="84"/>
      <c r="AC10" s="84"/>
      <c r="AD10" s="84"/>
      <c r="AE10" s="85"/>
      <c r="AF10" s="23"/>
      <c r="AG10" s="24"/>
      <c r="AH10" s="24"/>
      <c r="AI10" s="24"/>
      <c r="AJ10" s="49">
        <f t="shared" si="1"/>
        <v>1</v>
      </c>
      <c r="AK10" s="25"/>
      <c r="AL10" s="23"/>
      <c r="AM10" s="24"/>
      <c r="AN10" s="24"/>
      <c r="AO10" s="24"/>
      <c r="AP10" s="25"/>
      <c r="AR10" s="249"/>
      <c r="AS10" s="249"/>
      <c r="AT10" s="249"/>
      <c r="AU10" s="249"/>
      <c r="AV10" s="249"/>
    </row>
    <row r="11" spans="2:48" s="4" customFormat="1" ht="10.5" customHeight="1">
      <c r="B11" s="537"/>
      <c r="C11" s="537"/>
      <c r="D11" s="539"/>
      <c r="E11" s="8" t="s">
        <v>206</v>
      </c>
      <c r="F11" s="74"/>
      <c r="G11" s="74">
        <v>100</v>
      </c>
      <c r="H11" s="30">
        <v>1</v>
      </c>
      <c r="I11" s="160" t="s">
        <v>119</v>
      </c>
      <c r="J11" s="183" t="s">
        <v>197</v>
      </c>
      <c r="K11" s="176" t="s">
        <v>112</v>
      </c>
      <c r="L11" s="30"/>
      <c r="M11" s="25"/>
      <c r="N11" s="119"/>
      <c r="O11" s="93" t="str">
        <f>IF($G11&lt;60,"","◎")</f>
        <v>◎</v>
      </c>
      <c r="P11" s="84"/>
      <c r="Q11" s="84"/>
      <c r="R11" s="84"/>
      <c r="S11" s="84"/>
      <c r="T11" s="84"/>
      <c r="U11" s="84"/>
      <c r="V11" s="84"/>
      <c r="W11" s="84"/>
      <c r="X11" s="85"/>
      <c r="Y11" s="150">
        <f t="shared" si="0"/>
        <v>1</v>
      </c>
      <c r="Z11" s="167"/>
      <c r="AA11" s="119"/>
      <c r="AB11" s="84"/>
      <c r="AC11" s="84"/>
      <c r="AD11" s="84"/>
      <c r="AE11" s="85"/>
      <c r="AF11" s="23"/>
      <c r="AG11" s="24"/>
      <c r="AH11" s="24"/>
      <c r="AI11" s="49">
        <f>IF($G11&lt;60,"",$H11)</f>
        <v>1</v>
      </c>
      <c r="AJ11" s="49">
        <f t="shared" si="1"/>
        <v>1</v>
      </c>
      <c r="AK11" s="25"/>
      <c r="AL11" s="23"/>
      <c r="AM11" s="24"/>
      <c r="AN11" s="24"/>
      <c r="AO11" s="24"/>
      <c r="AP11" s="53">
        <f>IF($G11&lt;60,"",$H11)</f>
        <v>1</v>
      </c>
      <c r="AR11" s="249"/>
      <c r="AS11" s="249"/>
      <c r="AT11" s="249"/>
      <c r="AU11" s="249"/>
      <c r="AV11" s="249"/>
    </row>
    <row r="12" spans="2:48" s="4" customFormat="1" ht="10.5" customHeight="1">
      <c r="B12" s="537"/>
      <c r="C12" s="537"/>
      <c r="D12" s="539"/>
      <c r="E12" s="7" t="s">
        <v>22</v>
      </c>
      <c r="F12" s="74"/>
      <c r="G12" s="74">
        <v>100</v>
      </c>
      <c r="H12" s="30">
        <v>2</v>
      </c>
      <c r="I12" s="160" t="s">
        <v>99</v>
      </c>
      <c r="J12" s="160" t="s">
        <v>102</v>
      </c>
      <c r="K12" s="176" t="s">
        <v>112</v>
      </c>
      <c r="L12" s="30"/>
      <c r="M12" s="25"/>
      <c r="N12" s="202" t="str">
        <f>IF($G12&lt;60,"","◇")</f>
        <v>◇</v>
      </c>
      <c r="O12" s="102"/>
      <c r="P12" s="107" t="str">
        <f>IF($G12&lt;60,"","◇")</f>
        <v>◇</v>
      </c>
      <c r="Q12" s="84"/>
      <c r="R12" s="84"/>
      <c r="S12" s="84"/>
      <c r="T12" s="84"/>
      <c r="U12" s="84"/>
      <c r="V12" s="84"/>
      <c r="W12" s="84"/>
      <c r="X12" s="85"/>
      <c r="Y12" s="150">
        <f t="shared" si="0"/>
        <v>2</v>
      </c>
      <c r="Z12" s="239">
        <f>IF($G12&lt;60,"",$H12)</f>
        <v>2</v>
      </c>
      <c r="AA12" s="119"/>
      <c r="AB12" s="84"/>
      <c r="AC12" s="84"/>
      <c r="AD12" s="84"/>
      <c r="AE12" s="85"/>
      <c r="AF12" s="23"/>
      <c r="AG12" s="24"/>
      <c r="AH12" s="24"/>
      <c r="AI12" s="24"/>
      <c r="AJ12" s="49">
        <f t="shared" si="1"/>
        <v>2</v>
      </c>
      <c r="AK12" s="25"/>
      <c r="AL12" s="23"/>
      <c r="AM12" s="24"/>
      <c r="AN12" s="24"/>
      <c r="AO12" s="24"/>
      <c r="AP12" s="25"/>
      <c r="AR12" s="249"/>
      <c r="AS12" s="249"/>
      <c r="AT12" s="249"/>
    </row>
    <row r="13" spans="2:48" s="4" customFormat="1" ht="10.5" customHeight="1">
      <c r="B13" s="537"/>
      <c r="C13" s="537"/>
      <c r="D13" s="539"/>
      <c r="E13" s="7" t="s">
        <v>23</v>
      </c>
      <c r="F13" s="74"/>
      <c r="G13" s="74">
        <v>100</v>
      </c>
      <c r="H13" s="30">
        <v>1</v>
      </c>
      <c r="I13" s="160" t="s">
        <v>99</v>
      </c>
      <c r="J13" s="160" t="s">
        <v>120</v>
      </c>
      <c r="K13" s="176" t="s">
        <v>112</v>
      </c>
      <c r="L13" s="30"/>
      <c r="M13" s="25"/>
      <c r="N13" s="202" t="str">
        <f>IF($G13&lt;60,"","◇")</f>
        <v>◇</v>
      </c>
      <c r="O13" s="102"/>
      <c r="P13" s="107" t="str">
        <f>IF($G13&lt;60,"","◇")</f>
        <v>◇</v>
      </c>
      <c r="Q13" s="84"/>
      <c r="R13" s="84"/>
      <c r="S13" s="84"/>
      <c r="T13" s="84"/>
      <c r="U13" s="84"/>
      <c r="V13" s="84"/>
      <c r="W13" s="84"/>
      <c r="X13" s="85"/>
      <c r="Y13" s="150">
        <f t="shared" si="0"/>
        <v>1</v>
      </c>
      <c r="Z13" s="239">
        <f>IF($G13&lt;60,"",$H13)</f>
        <v>1</v>
      </c>
      <c r="AA13" s="119"/>
      <c r="AB13" s="84"/>
      <c r="AC13" s="84"/>
      <c r="AD13" s="84"/>
      <c r="AE13" s="85"/>
      <c r="AF13" s="23"/>
      <c r="AG13" s="24"/>
      <c r="AH13" s="24"/>
      <c r="AI13" s="24"/>
      <c r="AJ13" s="49">
        <f t="shared" si="1"/>
        <v>1</v>
      </c>
      <c r="AK13" s="25"/>
      <c r="AL13" s="23"/>
      <c r="AM13" s="24"/>
      <c r="AN13" s="24"/>
      <c r="AO13" s="24"/>
      <c r="AP13" s="25"/>
      <c r="AR13" s="249"/>
      <c r="AS13" s="249"/>
      <c r="AT13" s="249"/>
    </row>
    <row r="14" spans="2:48" s="4" customFormat="1" ht="10.5" customHeight="1">
      <c r="B14" s="537"/>
      <c r="C14" s="537"/>
      <c r="D14" s="539"/>
      <c r="E14" s="11" t="s">
        <v>98</v>
      </c>
      <c r="F14" s="76"/>
      <c r="G14" s="76">
        <v>100</v>
      </c>
      <c r="H14" s="31">
        <v>2</v>
      </c>
      <c r="I14" s="158" t="s">
        <v>99</v>
      </c>
      <c r="J14" s="183" t="s">
        <v>103</v>
      </c>
      <c r="K14" s="177" t="s">
        <v>112</v>
      </c>
      <c r="L14" s="32"/>
      <c r="M14" s="35"/>
      <c r="N14" s="141"/>
      <c r="O14" s="96"/>
      <c r="P14" s="96"/>
      <c r="Q14" s="96"/>
      <c r="R14" s="96"/>
      <c r="S14" s="108" t="str">
        <f>IF($G14&lt;60,"","◎")</f>
        <v>◎</v>
      </c>
      <c r="T14" s="96"/>
      <c r="U14" s="96"/>
      <c r="V14" s="96"/>
      <c r="W14" s="96"/>
      <c r="X14" s="98"/>
      <c r="Y14" s="151">
        <f t="shared" si="0"/>
        <v>2</v>
      </c>
      <c r="Z14" s="161"/>
      <c r="AA14" s="141"/>
      <c r="AB14" s="96"/>
      <c r="AC14" s="96"/>
      <c r="AD14" s="96"/>
      <c r="AE14" s="98"/>
      <c r="AF14" s="33"/>
      <c r="AG14" s="34"/>
      <c r="AH14" s="34"/>
      <c r="AI14" s="34"/>
      <c r="AJ14" s="52">
        <f t="shared" si="1"/>
        <v>2</v>
      </c>
      <c r="AK14" s="55">
        <f>IF($G14&lt;60,"",$H14)</f>
        <v>2</v>
      </c>
      <c r="AL14" s="33"/>
      <c r="AM14" s="34"/>
      <c r="AN14" s="34"/>
      <c r="AO14" s="34"/>
      <c r="AP14" s="35"/>
    </row>
    <row r="15" spans="2:48" s="4" customFormat="1" ht="10.5" customHeight="1">
      <c r="B15" s="537"/>
      <c r="C15" s="537"/>
      <c r="D15" s="538" t="s">
        <v>5</v>
      </c>
      <c r="E15" s="6" t="s">
        <v>193</v>
      </c>
      <c r="F15" s="73"/>
      <c r="G15" s="73">
        <v>100</v>
      </c>
      <c r="H15" s="36">
        <v>1</v>
      </c>
      <c r="I15" s="157" t="s">
        <v>121</v>
      </c>
      <c r="J15" s="157" t="s">
        <v>197</v>
      </c>
      <c r="K15" s="175" t="s">
        <v>112</v>
      </c>
      <c r="L15" s="71"/>
      <c r="M15" s="22"/>
      <c r="N15" s="145" t="str">
        <f t="shared" ref="N15:N20" si="2">IF($G15&lt;60,"","○")</f>
        <v>○</v>
      </c>
      <c r="O15" s="81"/>
      <c r="P15" s="81"/>
      <c r="Q15" s="81"/>
      <c r="R15" s="81"/>
      <c r="S15" s="81"/>
      <c r="T15" s="81"/>
      <c r="U15" s="81"/>
      <c r="V15" s="81"/>
      <c r="W15" s="81"/>
      <c r="X15" s="89"/>
      <c r="Y15" s="152">
        <f t="shared" si="0"/>
        <v>1</v>
      </c>
      <c r="Z15" s="165"/>
      <c r="AA15" s="144"/>
      <c r="AB15" s="81"/>
      <c r="AC15" s="81"/>
      <c r="AD15" s="81"/>
      <c r="AE15" s="89"/>
      <c r="AF15" s="20"/>
      <c r="AG15" s="21"/>
      <c r="AH15" s="21"/>
      <c r="AI15" s="21"/>
      <c r="AJ15" s="48">
        <f t="shared" si="1"/>
        <v>1</v>
      </c>
      <c r="AK15" s="22"/>
      <c r="AL15" s="20"/>
      <c r="AM15" s="21"/>
      <c r="AN15" s="21"/>
      <c r="AO15" s="21"/>
      <c r="AP15" s="22"/>
    </row>
    <row r="16" spans="2:48" s="4" customFormat="1" ht="10.5" customHeight="1">
      <c r="B16" s="537"/>
      <c r="C16" s="537"/>
      <c r="D16" s="539"/>
      <c r="E16" s="11" t="s">
        <v>196</v>
      </c>
      <c r="F16" s="76"/>
      <c r="G16" s="76">
        <v>100</v>
      </c>
      <c r="H16" s="31">
        <v>1</v>
      </c>
      <c r="I16" s="158" t="s">
        <v>121</v>
      </c>
      <c r="J16" s="183" t="s">
        <v>197</v>
      </c>
      <c r="K16" s="177" t="s">
        <v>112</v>
      </c>
      <c r="L16" s="32"/>
      <c r="M16" s="35"/>
      <c r="N16" s="140" t="str">
        <f t="shared" si="2"/>
        <v>○</v>
      </c>
      <c r="O16" s="96"/>
      <c r="P16" s="96"/>
      <c r="Q16" s="96"/>
      <c r="R16" s="96"/>
      <c r="S16" s="96"/>
      <c r="T16" s="96"/>
      <c r="U16" s="96"/>
      <c r="V16" s="96"/>
      <c r="W16" s="96"/>
      <c r="X16" s="98"/>
      <c r="Y16" s="151">
        <f t="shared" si="0"/>
        <v>1</v>
      </c>
      <c r="Z16" s="167"/>
      <c r="AA16" s="141"/>
      <c r="AB16" s="96"/>
      <c r="AC16" s="96"/>
      <c r="AD16" s="96"/>
      <c r="AE16" s="98"/>
      <c r="AF16" s="33"/>
      <c r="AG16" s="34"/>
      <c r="AH16" s="34"/>
      <c r="AI16" s="34"/>
      <c r="AJ16" s="52">
        <f t="shared" si="1"/>
        <v>1</v>
      </c>
      <c r="AK16" s="35"/>
      <c r="AL16" s="33"/>
      <c r="AM16" s="34"/>
      <c r="AN16" s="34"/>
      <c r="AO16" s="34"/>
      <c r="AP16" s="35"/>
    </row>
    <row r="17" spans="2:52" s="4" customFormat="1" ht="10.5" customHeight="1">
      <c r="B17" s="537"/>
      <c r="C17" s="537"/>
      <c r="D17" s="539"/>
      <c r="E17" s="11" t="s">
        <v>194</v>
      </c>
      <c r="F17" s="76"/>
      <c r="G17" s="76">
        <v>100</v>
      </c>
      <c r="H17" s="31">
        <v>1</v>
      </c>
      <c r="I17" s="158" t="s">
        <v>121</v>
      </c>
      <c r="J17" s="183" t="s">
        <v>101</v>
      </c>
      <c r="K17" s="177" t="s">
        <v>112</v>
      </c>
      <c r="L17" s="32"/>
      <c r="M17" s="35"/>
      <c r="N17" s="140" t="str">
        <f t="shared" si="2"/>
        <v>○</v>
      </c>
      <c r="O17" s="96"/>
      <c r="P17" s="96"/>
      <c r="Q17" s="96"/>
      <c r="R17" s="96"/>
      <c r="S17" s="96"/>
      <c r="T17" s="96"/>
      <c r="U17" s="96"/>
      <c r="V17" s="96"/>
      <c r="W17" s="96"/>
      <c r="X17" s="98"/>
      <c r="Y17" s="151">
        <f t="shared" si="0"/>
        <v>1</v>
      </c>
      <c r="Z17" s="167"/>
      <c r="AA17" s="141"/>
      <c r="AB17" s="96"/>
      <c r="AC17" s="96"/>
      <c r="AD17" s="96"/>
      <c r="AE17" s="98"/>
      <c r="AF17" s="33"/>
      <c r="AG17" s="34"/>
      <c r="AH17" s="34"/>
      <c r="AI17" s="34"/>
      <c r="AJ17" s="52">
        <f t="shared" si="1"/>
        <v>1</v>
      </c>
      <c r="AK17" s="35"/>
      <c r="AL17" s="33"/>
      <c r="AM17" s="34"/>
      <c r="AN17" s="34"/>
      <c r="AO17" s="34"/>
      <c r="AP17" s="35"/>
    </row>
    <row r="18" spans="2:52" s="4" customFormat="1" ht="10.5" customHeight="1">
      <c r="B18" s="537"/>
      <c r="C18" s="537"/>
      <c r="D18" s="539"/>
      <c r="E18" s="11" t="s">
        <v>195</v>
      </c>
      <c r="F18" s="76"/>
      <c r="G18" s="76">
        <v>100</v>
      </c>
      <c r="H18" s="31">
        <v>1</v>
      </c>
      <c r="I18" s="158" t="s">
        <v>121</v>
      </c>
      <c r="J18" s="183" t="s">
        <v>101</v>
      </c>
      <c r="K18" s="177" t="s">
        <v>112</v>
      </c>
      <c r="L18" s="32"/>
      <c r="M18" s="35"/>
      <c r="N18" s="140" t="str">
        <f t="shared" si="2"/>
        <v>○</v>
      </c>
      <c r="O18" s="96"/>
      <c r="P18" s="96"/>
      <c r="Q18" s="96"/>
      <c r="R18" s="96"/>
      <c r="S18" s="96"/>
      <c r="T18" s="96"/>
      <c r="U18" s="96"/>
      <c r="V18" s="96"/>
      <c r="W18" s="96"/>
      <c r="X18" s="98"/>
      <c r="Y18" s="151">
        <f t="shared" si="0"/>
        <v>1</v>
      </c>
      <c r="Z18" s="167"/>
      <c r="AA18" s="141"/>
      <c r="AB18" s="96"/>
      <c r="AC18" s="96"/>
      <c r="AD18" s="96"/>
      <c r="AE18" s="98"/>
      <c r="AF18" s="33"/>
      <c r="AG18" s="34"/>
      <c r="AH18" s="34"/>
      <c r="AI18" s="34"/>
      <c r="AJ18" s="52">
        <f t="shared" si="1"/>
        <v>1</v>
      </c>
      <c r="AK18" s="35"/>
      <c r="AL18" s="33"/>
      <c r="AM18" s="34"/>
      <c r="AN18" s="34"/>
      <c r="AO18" s="34"/>
      <c r="AP18" s="35"/>
    </row>
    <row r="19" spans="2:52" s="4" customFormat="1" ht="10.5" customHeight="1">
      <c r="B19" s="537"/>
      <c r="C19" s="537"/>
      <c r="D19" s="539"/>
      <c r="E19" s="9" t="s">
        <v>198</v>
      </c>
      <c r="F19" s="76"/>
      <c r="G19" s="74">
        <v>100</v>
      </c>
      <c r="H19" s="31">
        <v>1</v>
      </c>
      <c r="I19" s="158" t="s">
        <v>5</v>
      </c>
      <c r="J19" s="160" t="s">
        <v>120</v>
      </c>
      <c r="K19" s="177" t="s">
        <v>112</v>
      </c>
      <c r="L19" s="30"/>
      <c r="M19" s="25"/>
      <c r="N19" s="203" t="str">
        <f t="shared" si="2"/>
        <v>○</v>
      </c>
      <c r="O19" s="84"/>
      <c r="P19" s="84"/>
      <c r="Q19" s="84"/>
      <c r="R19" s="84"/>
      <c r="S19" s="84"/>
      <c r="T19" s="84"/>
      <c r="U19" s="84"/>
      <c r="V19" s="84"/>
      <c r="W19" s="84"/>
      <c r="X19" s="85"/>
      <c r="Y19" s="150">
        <f t="shared" si="0"/>
        <v>1</v>
      </c>
      <c r="Z19" s="167"/>
      <c r="AA19" s="119"/>
      <c r="AB19" s="84"/>
      <c r="AC19" s="84"/>
      <c r="AD19" s="84"/>
      <c r="AE19" s="85"/>
      <c r="AF19" s="33"/>
      <c r="AG19" s="34"/>
      <c r="AH19" s="34"/>
      <c r="AI19" s="34"/>
      <c r="AJ19" s="49">
        <f t="shared" si="1"/>
        <v>1</v>
      </c>
      <c r="AK19" s="25"/>
      <c r="AL19" s="33"/>
      <c r="AM19" s="34"/>
      <c r="AN19" s="34"/>
      <c r="AO19" s="34"/>
      <c r="AP19" s="35"/>
      <c r="AR19" s="248"/>
      <c r="AS19" s="248"/>
      <c r="AT19" s="248"/>
      <c r="AU19" s="245"/>
      <c r="AV19" s="245"/>
      <c r="AW19" s="245"/>
      <c r="AX19" s="245"/>
    </row>
    <row r="20" spans="2:52" s="4" customFormat="1" ht="10.5" customHeight="1">
      <c r="B20" s="537"/>
      <c r="C20" s="537"/>
      <c r="D20" s="539"/>
      <c r="E20" s="8" t="s">
        <v>199</v>
      </c>
      <c r="F20" s="74"/>
      <c r="G20" s="74">
        <v>100</v>
      </c>
      <c r="H20" s="29">
        <v>1</v>
      </c>
      <c r="I20" s="159" t="s">
        <v>5</v>
      </c>
      <c r="J20" s="160" t="s">
        <v>171</v>
      </c>
      <c r="K20" s="176" t="s">
        <v>112</v>
      </c>
      <c r="L20" s="30"/>
      <c r="M20" s="25"/>
      <c r="N20" s="203" t="str">
        <f t="shared" si="2"/>
        <v>○</v>
      </c>
      <c r="O20" s="84"/>
      <c r="P20" s="84"/>
      <c r="Q20" s="84"/>
      <c r="R20" s="84"/>
      <c r="S20" s="84"/>
      <c r="T20" s="84"/>
      <c r="U20" s="84"/>
      <c r="V20" s="84"/>
      <c r="W20" s="84"/>
      <c r="X20" s="85"/>
      <c r="Y20" s="150">
        <f t="shared" si="0"/>
        <v>1</v>
      </c>
      <c r="Z20" s="167"/>
      <c r="AA20" s="119"/>
      <c r="AB20" s="84"/>
      <c r="AC20" s="84"/>
      <c r="AD20" s="84"/>
      <c r="AE20" s="85"/>
      <c r="AF20" s="23"/>
      <c r="AG20" s="24"/>
      <c r="AH20" s="24"/>
      <c r="AI20" s="24"/>
      <c r="AJ20" s="49">
        <f t="shared" si="1"/>
        <v>1</v>
      </c>
      <c r="AK20" s="25"/>
      <c r="AL20" s="23"/>
      <c r="AM20" s="24"/>
      <c r="AN20" s="24"/>
      <c r="AO20" s="24"/>
      <c r="AP20" s="25"/>
      <c r="AR20" s="248"/>
      <c r="AS20" s="248"/>
      <c r="AT20" s="248"/>
      <c r="AU20" s="245"/>
      <c r="AV20" s="245"/>
      <c r="AW20" s="245"/>
      <c r="AX20" s="245"/>
    </row>
    <row r="21" spans="2:52" s="4" customFormat="1" ht="10.5" customHeight="1">
      <c r="B21" s="537"/>
      <c r="C21" s="537"/>
      <c r="D21" s="539"/>
      <c r="E21" s="7" t="s">
        <v>30</v>
      </c>
      <c r="F21" s="74"/>
      <c r="G21" s="74">
        <v>100</v>
      </c>
      <c r="H21" s="167">
        <v>1</v>
      </c>
      <c r="I21" s="193" t="s">
        <v>5</v>
      </c>
      <c r="J21" s="188" t="s">
        <v>106</v>
      </c>
      <c r="K21" s="176" t="s">
        <v>112</v>
      </c>
      <c r="L21" s="166"/>
      <c r="M21" s="25"/>
      <c r="N21" s="202" t="str">
        <f>IF($G21&lt;60,"","◇")</f>
        <v>◇</v>
      </c>
      <c r="O21" s="84"/>
      <c r="P21" s="84"/>
      <c r="Q21" s="84"/>
      <c r="R21" s="84"/>
      <c r="S21" s="84"/>
      <c r="T21" s="84"/>
      <c r="U21" s="84"/>
      <c r="V21" s="84"/>
      <c r="W21" s="84"/>
      <c r="X21" s="85"/>
      <c r="Y21" s="150">
        <f t="shared" si="0"/>
        <v>1</v>
      </c>
      <c r="Z21" s="167"/>
      <c r="AA21" s="119"/>
      <c r="AB21" s="84"/>
      <c r="AC21" s="84"/>
      <c r="AD21" s="84"/>
      <c r="AE21" s="85"/>
      <c r="AF21" s="23"/>
      <c r="AG21" s="24"/>
      <c r="AH21" s="24"/>
      <c r="AI21" s="24"/>
      <c r="AJ21" s="49">
        <f t="shared" si="1"/>
        <v>1</v>
      </c>
      <c r="AK21" s="25"/>
      <c r="AL21" s="23"/>
      <c r="AM21" s="24"/>
      <c r="AN21" s="24"/>
      <c r="AO21" s="24"/>
      <c r="AP21" s="25"/>
      <c r="AR21" s="248"/>
      <c r="AS21" s="248"/>
      <c r="AT21" s="248"/>
      <c r="AU21" s="245"/>
      <c r="AV21" s="245"/>
      <c r="AW21" s="245"/>
      <c r="AX21" s="245"/>
    </row>
    <row r="22" spans="2:52" s="4" customFormat="1" ht="10.5" customHeight="1">
      <c r="B22" s="537"/>
      <c r="C22" s="537"/>
      <c r="D22" s="539"/>
      <c r="E22" s="8" t="s">
        <v>169</v>
      </c>
      <c r="F22" s="74"/>
      <c r="G22" s="74">
        <v>100</v>
      </c>
      <c r="H22" s="29">
        <v>1</v>
      </c>
      <c r="I22" s="159" t="s">
        <v>5</v>
      </c>
      <c r="J22" s="160" t="s">
        <v>120</v>
      </c>
      <c r="K22" s="176" t="s">
        <v>112</v>
      </c>
      <c r="L22" s="30"/>
      <c r="M22" s="25"/>
      <c r="N22" s="119"/>
      <c r="O22" s="84"/>
      <c r="P22" s="84"/>
      <c r="Q22" s="84"/>
      <c r="R22" s="84"/>
      <c r="S22" s="86" t="str">
        <f t="shared" ref="S22:S29" si="3">IF($G22&lt;60,"","○")</f>
        <v>○</v>
      </c>
      <c r="T22" s="84"/>
      <c r="U22" s="84"/>
      <c r="V22" s="84"/>
      <c r="W22" s="84"/>
      <c r="X22" s="85"/>
      <c r="Y22" s="150">
        <f t="shared" si="0"/>
        <v>1</v>
      </c>
      <c r="Z22" s="167"/>
      <c r="AA22" s="119"/>
      <c r="AB22" s="84"/>
      <c r="AC22" s="84"/>
      <c r="AD22" s="84"/>
      <c r="AE22" s="85"/>
      <c r="AF22" s="23"/>
      <c r="AG22" s="24"/>
      <c r="AH22" s="24"/>
      <c r="AI22" s="24"/>
      <c r="AJ22" s="49">
        <f t="shared" si="1"/>
        <v>1</v>
      </c>
      <c r="AK22" s="54">
        <f t="shared" ref="AK22:AK29" si="4">IF($G22&lt;60,"",$H22)</f>
        <v>1</v>
      </c>
      <c r="AL22" s="23"/>
      <c r="AM22" s="24"/>
      <c r="AN22" s="24"/>
      <c r="AO22" s="24"/>
      <c r="AP22" s="25"/>
      <c r="AR22" s="243"/>
      <c r="AS22" s="243"/>
      <c r="AT22" s="243"/>
      <c r="AU22" s="243"/>
      <c r="AV22" s="243"/>
      <c r="AW22" s="243"/>
      <c r="AX22" s="243"/>
      <c r="AY22" s="243"/>
    </row>
    <row r="23" spans="2:52" s="4" customFormat="1" ht="10.5" customHeight="1">
      <c r="B23" s="537"/>
      <c r="C23" s="537"/>
      <c r="D23" s="539"/>
      <c r="E23" s="8" t="s">
        <v>95</v>
      </c>
      <c r="F23" s="74"/>
      <c r="G23" s="74">
        <v>100</v>
      </c>
      <c r="H23" s="29">
        <v>1</v>
      </c>
      <c r="I23" s="159" t="s">
        <v>5</v>
      </c>
      <c r="J23" s="160" t="s">
        <v>120</v>
      </c>
      <c r="K23" s="176" t="s">
        <v>112</v>
      </c>
      <c r="L23" s="30"/>
      <c r="M23" s="25"/>
      <c r="N23" s="119"/>
      <c r="O23" s="84"/>
      <c r="P23" s="84"/>
      <c r="Q23" s="84"/>
      <c r="R23" s="84"/>
      <c r="S23" s="86" t="str">
        <f t="shared" si="3"/>
        <v>○</v>
      </c>
      <c r="T23" s="84"/>
      <c r="U23" s="84"/>
      <c r="V23" s="84"/>
      <c r="W23" s="84"/>
      <c r="X23" s="85"/>
      <c r="Y23" s="150">
        <f t="shared" si="0"/>
        <v>1</v>
      </c>
      <c r="Z23" s="167"/>
      <c r="AA23" s="119"/>
      <c r="AB23" s="84"/>
      <c r="AC23" s="84"/>
      <c r="AD23" s="84"/>
      <c r="AE23" s="85"/>
      <c r="AF23" s="23"/>
      <c r="AG23" s="24"/>
      <c r="AH23" s="24"/>
      <c r="AI23" s="24"/>
      <c r="AJ23" s="49">
        <f t="shared" si="1"/>
        <v>1</v>
      </c>
      <c r="AK23" s="54">
        <f t="shared" si="4"/>
        <v>1</v>
      </c>
      <c r="AL23" s="23"/>
      <c r="AM23" s="24"/>
      <c r="AN23" s="24"/>
      <c r="AO23" s="24"/>
      <c r="AP23" s="25"/>
      <c r="AR23" s="243"/>
      <c r="AS23" s="243"/>
      <c r="AT23" s="243"/>
      <c r="AU23" s="243"/>
      <c r="AV23" s="243"/>
      <c r="AW23" s="243"/>
      <c r="AX23" s="243"/>
      <c r="AY23" s="243"/>
    </row>
    <row r="24" spans="2:52" s="4" customFormat="1" ht="10.5" customHeight="1">
      <c r="B24" s="537"/>
      <c r="C24" s="537"/>
      <c r="D24" s="539"/>
      <c r="E24" s="7" t="s">
        <v>167</v>
      </c>
      <c r="F24" s="74"/>
      <c r="G24" s="74">
        <v>100</v>
      </c>
      <c r="H24" s="29">
        <v>1</v>
      </c>
      <c r="I24" s="159" t="s">
        <v>5</v>
      </c>
      <c r="J24" s="160" t="s">
        <v>120</v>
      </c>
      <c r="K24" s="176" t="s">
        <v>112</v>
      </c>
      <c r="L24" s="30"/>
      <c r="M24" s="25"/>
      <c r="N24" s="119"/>
      <c r="O24" s="84"/>
      <c r="P24" s="84"/>
      <c r="Q24" s="84"/>
      <c r="R24" s="84"/>
      <c r="S24" s="107" t="str">
        <f>IF($G24&lt;60,"","◇")</f>
        <v>◇</v>
      </c>
      <c r="T24" s="84"/>
      <c r="U24" s="84"/>
      <c r="V24" s="84"/>
      <c r="W24" s="84"/>
      <c r="X24" s="85"/>
      <c r="Y24" s="150">
        <f t="shared" si="0"/>
        <v>1</v>
      </c>
      <c r="Z24" s="167"/>
      <c r="AA24" s="119"/>
      <c r="AB24" s="84"/>
      <c r="AC24" s="84"/>
      <c r="AD24" s="84"/>
      <c r="AE24" s="85"/>
      <c r="AF24" s="23"/>
      <c r="AG24" s="24"/>
      <c r="AH24" s="24"/>
      <c r="AI24" s="24"/>
      <c r="AJ24" s="49">
        <f t="shared" si="1"/>
        <v>1</v>
      </c>
      <c r="AK24" s="54">
        <f t="shared" si="4"/>
        <v>1</v>
      </c>
      <c r="AL24" s="23"/>
      <c r="AM24" s="24"/>
      <c r="AN24" s="24"/>
      <c r="AO24" s="24"/>
      <c r="AP24" s="25"/>
      <c r="AR24" s="243"/>
      <c r="AS24" s="243"/>
      <c r="AT24" s="243"/>
      <c r="AU24" s="243"/>
      <c r="AV24" s="243"/>
      <c r="AW24" s="243"/>
      <c r="AX24" s="243"/>
      <c r="AY24" s="243"/>
    </row>
    <row r="25" spans="2:52" s="4" customFormat="1" ht="10.5" customHeight="1">
      <c r="B25" s="537"/>
      <c r="C25" s="537"/>
      <c r="D25" s="539"/>
      <c r="E25" s="7" t="s">
        <v>165</v>
      </c>
      <c r="F25" s="120"/>
      <c r="G25" s="74">
        <v>100</v>
      </c>
      <c r="H25" s="29">
        <v>1</v>
      </c>
      <c r="I25" s="159" t="s">
        <v>5</v>
      </c>
      <c r="J25" s="160" t="s">
        <v>120</v>
      </c>
      <c r="K25" s="176" t="s">
        <v>112</v>
      </c>
      <c r="L25" s="30"/>
      <c r="M25" s="25"/>
      <c r="N25" s="119"/>
      <c r="O25" s="84"/>
      <c r="P25" s="84"/>
      <c r="Q25" s="84"/>
      <c r="R25" s="84"/>
      <c r="S25" s="86" t="str">
        <f t="shared" si="3"/>
        <v>○</v>
      </c>
      <c r="T25" s="84"/>
      <c r="U25" s="84"/>
      <c r="V25" s="84"/>
      <c r="W25" s="84"/>
      <c r="X25" s="85"/>
      <c r="Y25" s="150">
        <f t="shared" si="0"/>
        <v>1</v>
      </c>
      <c r="Z25" s="167"/>
      <c r="AA25" s="119"/>
      <c r="AB25" s="84"/>
      <c r="AC25" s="84"/>
      <c r="AD25" s="84"/>
      <c r="AE25" s="85"/>
      <c r="AF25" s="23"/>
      <c r="AG25" s="24"/>
      <c r="AH25" s="24"/>
      <c r="AI25" s="24"/>
      <c r="AJ25" s="49">
        <f t="shared" si="1"/>
        <v>1</v>
      </c>
      <c r="AK25" s="54">
        <f t="shared" si="4"/>
        <v>1</v>
      </c>
      <c r="AL25" s="23"/>
      <c r="AM25" s="24"/>
      <c r="AN25" s="24"/>
      <c r="AO25" s="24"/>
      <c r="AP25" s="25"/>
      <c r="AR25" s="243"/>
      <c r="AS25" s="243"/>
      <c r="AT25" s="243"/>
      <c r="AU25" s="243"/>
      <c r="AV25" s="243"/>
      <c r="AW25" s="243"/>
      <c r="AX25" s="243"/>
      <c r="AY25" s="243"/>
    </row>
    <row r="26" spans="2:52" s="4" customFormat="1" ht="10.5" customHeight="1">
      <c r="B26" s="537"/>
      <c r="C26" s="537"/>
      <c r="D26" s="539"/>
      <c r="E26" s="8" t="s">
        <v>170</v>
      </c>
      <c r="F26" s="74"/>
      <c r="G26" s="74">
        <v>100</v>
      </c>
      <c r="H26" s="29">
        <v>1</v>
      </c>
      <c r="I26" s="159" t="s">
        <v>5</v>
      </c>
      <c r="J26" s="160" t="s">
        <v>171</v>
      </c>
      <c r="K26" s="176" t="s">
        <v>112</v>
      </c>
      <c r="L26" s="30"/>
      <c r="M26" s="25"/>
      <c r="N26" s="119"/>
      <c r="O26" s="84"/>
      <c r="P26" s="84"/>
      <c r="Q26" s="84"/>
      <c r="R26" s="84"/>
      <c r="S26" s="86" t="str">
        <f t="shared" si="3"/>
        <v>○</v>
      </c>
      <c r="T26" s="84"/>
      <c r="U26" s="84"/>
      <c r="V26" s="84"/>
      <c r="W26" s="84"/>
      <c r="X26" s="85"/>
      <c r="Y26" s="150">
        <f t="shared" si="0"/>
        <v>1</v>
      </c>
      <c r="Z26" s="167"/>
      <c r="AA26" s="119"/>
      <c r="AB26" s="84"/>
      <c r="AC26" s="84"/>
      <c r="AD26" s="84"/>
      <c r="AE26" s="85"/>
      <c r="AF26" s="23"/>
      <c r="AG26" s="24"/>
      <c r="AH26" s="24"/>
      <c r="AI26" s="24"/>
      <c r="AJ26" s="49">
        <f t="shared" si="1"/>
        <v>1</v>
      </c>
      <c r="AK26" s="54">
        <f t="shared" si="4"/>
        <v>1</v>
      </c>
      <c r="AL26" s="23"/>
      <c r="AM26" s="24"/>
      <c r="AN26" s="24"/>
      <c r="AO26" s="24"/>
      <c r="AP26" s="25"/>
      <c r="AR26" s="243"/>
      <c r="AS26" s="243"/>
      <c r="AT26" s="243"/>
      <c r="AU26" s="243"/>
      <c r="AV26" s="243"/>
      <c r="AW26" s="243"/>
      <c r="AX26" s="243"/>
      <c r="AY26" s="243"/>
    </row>
    <row r="27" spans="2:52" s="4" customFormat="1" ht="10.5" customHeight="1">
      <c r="B27" s="537"/>
      <c r="C27" s="537"/>
      <c r="D27" s="539"/>
      <c r="E27" s="8" t="s">
        <v>96</v>
      </c>
      <c r="F27" s="76"/>
      <c r="G27" s="74">
        <v>100</v>
      </c>
      <c r="H27" s="29">
        <v>1</v>
      </c>
      <c r="I27" s="159" t="s">
        <v>5</v>
      </c>
      <c r="J27" s="160" t="s">
        <v>171</v>
      </c>
      <c r="K27" s="176" t="s">
        <v>112</v>
      </c>
      <c r="L27" s="30"/>
      <c r="M27" s="25"/>
      <c r="N27" s="119"/>
      <c r="O27" s="84"/>
      <c r="P27" s="84"/>
      <c r="Q27" s="84"/>
      <c r="R27" s="84"/>
      <c r="S27" s="86" t="str">
        <f t="shared" si="3"/>
        <v>○</v>
      </c>
      <c r="T27" s="84"/>
      <c r="U27" s="84"/>
      <c r="V27" s="84"/>
      <c r="W27" s="84"/>
      <c r="X27" s="85"/>
      <c r="Y27" s="150">
        <f t="shared" si="0"/>
        <v>1</v>
      </c>
      <c r="Z27" s="167"/>
      <c r="AA27" s="119"/>
      <c r="AB27" s="84"/>
      <c r="AC27" s="84"/>
      <c r="AD27" s="84"/>
      <c r="AE27" s="85"/>
      <c r="AF27" s="23"/>
      <c r="AG27" s="24"/>
      <c r="AH27" s="24"/>
      <c r="AI27" s="24"/>
      <c r="AJ27" s="49">
        <f t="shared" si="1"/>
        <v>1</v>
      </c>
      <c r="AK27" s="54">
        <f t="shared" si="4"/>
        <v>1</v>
      </c>
      <c r="AL27" s="23"/>
      <c r="AM27" s="24"/>
      <c r="AN27" s="24"/>
      <c r="AO27" s="24"/>
      <c r="AP27" s="25"/>
      <c r="AR27" s="243"/>
      <c r="AS27" s="243"/>
      <c r="AT27" s="243"/>
      <c r="AU27" s="243"/>
      <c r="AV27" s="243"/>
      <c r="AW27" s="243"/>
      <c r="AX27" s="243"/>
      <c r="AY27" s="243"/>
    </row>
    <row r="28" spans="2:52" s="4" customFormat="1" ht="10.5" customHeight="1">
      <c r="B28" s="537"/>
      <c r="C28" s="537"/>
      <c r="D28" s="539"/>
      <c r="E28" s="7" t="s">
        <v>168</v>
      </c>
      <c r="F28" s="76"/>
      <c r="G28" s="74">
        <v>100</v>
      </c>
      <c r="H28" s="29">
        <v>1</v>
      </c>
      <c r="I28" s="159" t="s">
        <v>5</v>
      </c>
      <c r="J28" s="160" t="s">
        <v>171</v>
      </c>
      <c r="K28" s="176" t="s">
        <v>112</v>
      </c>
      <c r="L28" s="166"/>
      <c r="M28" s="25"/>
      <c r="N28" s="119"/>
      <c r="O28" s="84"/>
      <c r="P28" s="84"/>
      <c r="Q28" s="84"/>
      <c r="R28" s="84"/>
      <c r="S28" s="107" t="str">
        <f>IF($G28&lt;60,"","◇")</f>
        <v>◇</v>
      </c>
      <c r="T28" s="84"/>
      <c r="U28" s="84"/>
      <c r="V28" s="84"/>
      <c r="W28" s="84"/>
      <c r="X28" s="85"/>
      <c r="Y28" s="150">
        <f t="shared" si="0"/>
        <v>1</v>
      </c>
      <c r="Z28" s="167"/>
      <c r="AA28" s="119"/>
      <c r="AB28" s="84"/>
      <c r="AC28" s="84"/>
      <c r="AD28" s="84"/>
      <c r="AE28" s="85"/>
      <c r="AF28" s="23"/>
      <c r="AG28" s="24"/>
      <c r="AH28" s="24"/>
      <c r="AI28" s="24"/>
      <c r="AJ28" s="49">
        <f t="shared" si="1"/>
        <v>1</v>
      </c>
      <c r="AK28" s="54">
        <f t="shared" si="4"/>
        <v>1</v>
      </c>
      <c r="AL28" s="23"/>
      <c r="AM28" s="24"/>
      <c r="AN28" s="24"/>
      <c r="AO28" s="24"/>
      <c r="AP28" s="25"/>
    </row>
    <row r="29" spans="2:52" s="4" customFormat="1" ht="10.5" customHeight="1">
      <c r="B29" s="537"/>
      <c r="C29" s="537"/>
      <c r="D29" s="539"/>
      <c r="E29" s="7" t="s">
        <v>166</v>
      </c>
      <c r="F29" s="76"/>
      <c r="G29" s="74">
        <v>100</v>
      </c>
      <c r="H29" s="29">
        <v>1</v>
      </c>
      <c r="I29" s="159" t="s">
        <v>5</v>
      </c>
      <c r="J29" s="160" t="s">
        <v>171</v>
      </c>
      <c r="K29" s="176" t="s">
        <v>112</v>
      </c>
      <c r="L29" s="166"/>
      <c r="M29" s="25"/>
      <c r="N29" s="119"/>
      <c r="O29" s="84"/>
      <c r="P29" s="84"/>
      <c r="Q29" s="84"/>
      <c r="R29" s="84"/>
      <c r="S29" s="86" t="str">
        <f t="shared" si="3"/>
        <v>○</v>
      </c>
      <c r="T29" s="84"/>
      <c r="U29" s="84"/>
      <c r="V29" s="84"/>
      <c r="W29" s="84"/>
      <c r="X29" s="85"/>
      <c r="Y29" s="150">
        <f t="shared" si="0"/>
        <v>1</v>
      </c>
      <c r="Z29" s="167"/>
      <c r="AA29" s="119"/>
      <c r="AB29" s="84"/>
      <c r="AC29" s="84"/>
      <c r="AD29" s="84"/>
      <c r="AE29" s="85"/>
      <c r="AF29" s="23"/>
      <c r="AG29" s="24"/>
      <c r="AH29" s="24"/>
      <c r="AI29" s="24"/>
      <c r="AJ29" s="49">
        <f t="shared" si="1"/>
        <v>1</v>
      </c>
      <c r="AK29" s="54">
        <f t="shared" si="4"/>
        <v>1</v>
      </c>
      <c r="AL29" s="23"/>
      <c r="AM29" s="24"/>
      <c r="AN29" s="24"/>
      <c r="AO29" s="24"/>
      <c r="AP29" s="25"/>
    </row>
    <row r="30" spans="2:52" s="4" customFormat="1" ht="10.5" customHeight="1">
      <c r="B30" s="537"/>
      <c r="C30" s="537"/>
      <c r="D30" s="539"/>
      <c r="E30" s="8" t="s">
        <v>93</v>
      </c>
      <c r="F30" s="78"/>
      <c r="G30" s="75">
        <v>100</v>
      </c>
      <c r="H30" s="172">
        <v>1</v>
      </c>
      <c r="I30" s="419" t="s">
        <v>5</v>
      </c>
      <c r="J30" s="197" t="s">
        <v>105</v>
      </c>
      <c r="K30" s="184" t="s">
        <v>112</v>
      </c>
      <c r="L30" s="224"/>
      <c r="M30" s="38"/>
      <c r="N30" s="142"/>
      <c r="O30" s="91"/>
      <c r="P30" s="95" t="str">
        <f>IF($G30&lt;60,"","○")</f>
        <v>○</v>
      </c>
      <c r="Q30" s="91"/>
      <c r="R30" s="104"/>
      <c r="S30" s="104"/>
      <c r="T30" s="104"/>
      <c r="U30" s="104"/>
      <c r="V30" s="104"/>
      <c r="W30" s="104"/>
      <c r="X30" s="105"/>
      <c r="Y30" s="153">
        <f t="shared" si="0"/>
        <v>1</v>
      </c>
      <c r="Z30" s="240">
        <f t="shared" si="0"/>
        <v>1</v>
      </c>
      <c r="AA30" s="142"/>
      <c r="AB30" s="91"/>
      <c r="AC30" s="91"/>
      <c r="AD30" s="91"/>
      <c r="AE30" s="92"/>
      <c r="AF30" s="121"/>
      <c r="AG30" s="118"/>
      <c r="AH30" s="118"/>
      <c r="AI30" s="28"/>
      <c r="AJ30" s="51">
        <f t="shared" si="1"/>
        <v>1</v>
      </c>
      <c r="AK30" s="38"/>
      <c r="AL30" s="121"/>
      <c r="AM30" s="118"/>
      <c r="AN30" s="118"/>
      <c r="AO30" s="118"/>
      <c r="AP30" s="111"/>
      <c r="AR30" s="243"/>
      <c r="AS30" s="243"/>
      <c r="AT30" s="243"/>
      <c r="AU30" s="243"/>
      <c r="AV30" s="243"/>
      <c r="AW30" s="243"/>
      <c r="AX30" s="243"/>
      <c r="AY30" s="243"/>
      <c r="AZ30" s="244"/>
    </row>
    <row r="31" spans="2:52" s="4" customFormat="1" ht="10.5" customHeight="1">
      <c r="B31" s="537"/>
      <c r="C31" s="537"/>
      <c r="D31" s="539"/>
      <c r="E31" s="7" t="s">
        <v>94</v>
      </c>
      <c r="F31" s="76"/>
      <c r="G31" s="76">
        <v>100</v>
      </c>
      <c r="H31" s="161">
        <v>1</v>
      </c>
      <c r="I31" s="185" t="s">
        <v>5</v>
      </c>
      <c r="J31" s="186" t="s">
        <v>106</v>
      </c>
      <c r="K31" s="177" t="s">
        <v>112</v>
      </c>
      <c r="L31" s="162"/>
      <c r="M31" s="35"/>
      <c r="N31" s="119"/>
      <c r="O31" s="96"/>
      <c r="P31" s="86" t="str">
        <f>IF($G31&lt;60,"","○")</f>
        <v>○</v>
      </c>
      <c r="Q31" s="96"/>
      <c r="R31" s="96"/>
      <c r="S31" s="96"/>
      <c r="T31" s="96"/>
      <c r="U31" s="96"/>
      <c r="V31" s="96"/>
      <c r="W31" s="96"/>
      <c r="X31" s="98"/>
      <c r="Y31" s="151">
        <f t="shared" si="0"/>
        <v>1</v>
      </c>
      <c r="Z31" s="241">
        <f t="shared" si="0"/>
        <v>1</v>
      </c>
      <c r="AA31" s="141"/>
      <c r="AB31" s="96"/>
      <c r="AC31" s="96"/>
      <c r="AD31" s="96"/>
      <c r="AE31" s="98"/>
      <c r="AF31" s="33"/>
      <c r="AG31" s="34"/>
      <c r="AH31" s="34"/>
      <c r="AI31" s="24"/>
      <c r="AJ31" s="52">
        <f t="shared" si="1"/>
        <v>1</v>
      </c>
      <c r="AK31" s="25"/>
      <c r="AL31" s="33"/>
      <c r="AM31" s="34"/>
      <c r="AN31" s="34"/>
      <c r="AO31" s="34"/>
      <c r="AP31" s="35"/>
    </row>
    <row r="32" spans="2:52" s="4" customFormat="1" ht="10.5" customHeight="1">
      <c r="B32" s="537"/>
      <c r="C32" s="536" t="s">
        <v>3</v>
      </c>
      <c r="D32" s="538" t="s">
        <v>13</v>
      </c>
      <c r="E32" s="64" t="s">
        <v>184</v>
      </c>
      <c r="F32" s="109"/>
      <c r="G32" s="110">
        <v>100</v>
      </c>
      <c r="H32" s="164">
        <v>1</v>
      </c>
      <c r="I32" s="187" t="s">
        <v>99</v>
      </c>
      <c r="J32" s="187" t="s">
        <v>205</v>
      </c>
      <c r="K32" s="178" t="s">
        <v>112</v>
      </c>
      <c r="L32" s="164"/>
      <c r="M32" s="22"/>
      <c r="N32" s="144"/>
      <c r="O32" s="81"/>
      <c r="P32" s="90" t="str">
        <f>IF($G32&lt;60,"","◎")</f>
        <v>◎</v>
      </c>
      <c r="Q32" s="81"/>
      <c r="R32" s="81"/>
      <c r="S32" s="81"/>
      <c r="T32" s="81"/>
      <c r="U32" s="81"/>
      <c r="V32" s="81"/>
      <c r="W32" s="81"/>
      <c r="X32" s="89"/>
      <c r="Y32" s="152">
        <f t="shared" si="0"/>
        <v>1</v>
      </c>
      <c r="Z32" s="240">
        <f t="shared" si="0"/>
        <v>1</v>
      </c>
      <c r="AA32" s="144"/>
      <c r="AB32" s="81"/>
      <c r="AC32" s="81"/>
      <c r="AD32" s="81"/>
      <c r="AE32" s="89"/>
      <c r="AF32" s="20"/>
      <c r="AG32" s="21"/>
      <c r="AH32" s="21"/>
      <c r="AI32" s="48">
        <f>IF($G32&lt;60,"",$H32)</f>
        <v>1</v>
      </c>
      <c r="AJ32" s="48">
        <f t="shared" si="1"/>
        <v>1</v>
      </c>
      <c r="AK32" s="22"/>
      <c r="AL32" s="219"/>
      <c r="AM32" s="21"/>
      <c r="AN32" s="21"/>
      <c r="AO32" s="21"/>
      <c r="AP32" s="62">
        <f>IF($G32&lt;60,"",$H32)</f>
        <v>1</v>
      </c>
      <c r="AR32" s="249"/>
      <c r="AS32" s="249"/>
      <c r="AT32" s="249"/>
      <c r="AU32" s="249"/>
      <c r="AV32" s="249"/>
      <c r="AW32" s="249"/>
    </row>
    <row r="33" spans="2:50" s="4" customFormat="1" ht="10.5" customHeight="1">
      <c r="B33" s="537"/>
      <c r="C33" s="537"/>
      <c r="D33" s="539"/>
      <c r="E33" s="9" t="s">
        <v>204</v>
      </c>
      <c r="F33" s="78"/>
      <c r="G33" s="77">
        <v>100</v>
      </c>
      <c r="H33" s="166">
        <v>2</v>
      </c>
      <c r="I33" s="188" t="s">
        <v>99</v>
      </c>
      <c r="J33" s="188" t="s">
        <v>197</v>
      </c>
      <c r="K33" s="176" t="s">
        <v>112</v>
      </c>
      <c r="L33" s="166"/>
      <c r="M33" s="25"/>
      <c r="N33" s="119"/>
      <c r="O33" s="84"/>
      <c r="P33" s="93" t="str">
        <f>IF($G33&lt;60,"","◎")</f>
        <v>◎</v>
      </c>
      <c r="Q33" s="84"/>
      <c r="R33" s="84"/>
      <c r="S33" s="84"/>
      <c r="T33" s="84"/>
      <c r="U33" s="84"/>
      <c r="V33" s="84"/>
      <c r="W33" s="84"/>
      <c r="X33" s="85"/>
      <c r="Y33" s="150">
        <f t="shared" si="0"/>
        <v>2</v>
      </c>
      <c r="Z33" s="239">
        <f t="shared" si="0"/>
        <v>2</v>
      </c>
      <c r="AA33" s="119"/>
      <c r="AB33" s="84"/>
      <c r="AC33" s="84"/>
      <c r="AD33" s="84"/>
      <c r="AE33" s="85"/>
      <c r="AF33" s="23"/>
      <c r="AG33" s="24"/>
      <c r="AH33" s="24"/>
      <c r="AI33" s="49">
        <f t="shared" ref="AI33:AJ49" si="5">IF($G33&lt;60,"",$H33)</f>
        <v>2</v>
      </c>
      <c r="AJ33" s="49">
        <f t="shared" si="5"/>
        <v>2</v>
      </c>
      <c r="AK33" s="25"/>
      <c r="AL33" s="136"/>
      <c r="AM33" s="24"/>
      <c r="AN33" s="24"/>
      <c r="AO33" s="24"/>
      <c r="AP33" s="53">
        <f>IF($G33&lt;60,"",$H33)</f>
        <v>2</v>
      </c>
      <c r="AR33" s="249"/>
      <c r="AS33" s="249"/>
      <c r="AT33" s="249"/>
      <c r="AU33" s="249"/>
      <c r="AV33" s="249"/>
      <c r="AW33" s="249"/>
    </row>
    <row r="34" spans="2:50" s="4" customFormat="1" ht="10.5" customHeight="1">
      <c r="B34" s="537"/>
      <c r="C34" s="537"/>
      <c r="D34" s="539"/>
      <c r="E34" s="9" t="s">
        <v>203</v>
      </c>
      <c r="F34" s="78"/>
      <c r="G34" s="77">
        <v>100</v>
      </c>
      <c r="H34" s="166">
        <v>1</v>
      </c>
      <c r="I34" s="188" t="s">
        <v>99</v>
      </c>
      <c r="J34" s="188" t="s">
        <v>101</v>
      </c>
      <c r="K34" s="176" t="s">
        <v>112</v>
      </c>
      <c r="L34" s="166"/>
      <c r="M34" s="25"/>
      <c r="N34" s="119"/>
      <c r="O34" s="84"/>
      <c r="P34" s="93" t="str">
        <f>IF($G34&lt;60,"","◎")</f>
        <v>◎</v>
      </c>
      <c r="Q34" s="84"/>
      <c r="R34" s="84"/>
      <c r="S34" s="84"/>
      <c r="T34" s="84"/>
      <c r="U34" s="84"/>
      <c r="V34" s="84"/>
      <c r="W34" s="84"/>
      <c r="X34" s="85"/>
      <c r="Y34" s="150">
        <f t="shared" si="0"/>
        <v>1</v>
      </c>
      <c r="Z34" s="239">
        <f t="shared" si="0"/>
        <v>1</v>
      </c>
      <c r="AA34" s="119"/>
      <c r="AB34" s="84"/>
      <c r="AC34" s="84"/>
      <c r="AD34" s="84"/>
      <c r="AE34" s="85"/>
      <c r="AF34" s="23"/>
      <c r="AG34" s="24"/>
      <c r="AH34" s="24"/>
      <c r="AI34" s="49">
        <f>IF($G34&lt;60,"",$H34)</f>
        <v>1</v>
      </c>
      <c r="AJ34" s="49">
        <f>IF($G34&lt;60,"",$H34)</f>
        <v>1</v>
      </c>
      <c r="AK34" s="25"/>
      <c r="AL34" s="136"/>
      <c r="AM34" s="24"/>
      <c r="AN34" s="24"/>
      <c r="AO34" s="34"/>
      <c r="AP34" s="53">
        <f>IF($G34&lt;60,"",$H34)</f>
        <v>1</v>
      </c>
      <c r="AR34" s="249"/>
      <c r="AS34" s="249"/>
      <c r="AT34" s="249"/>
      <c r="AU34" s="249"/>
      <c r="AV34" s="249"/>
      <c r="AW34" s="249"/>
    </row>
    <row r="35" spans="2:50" s="4" customFormat="1" ht="10.5" customHeight="1">
      <c r="B35" s="537"/>
      <c r="C35" s="537"/>
      <c r="D35" s="539"/>
      <c r="E35" s="9" t="s">
        <v>63</v>
      </c>
      <c r="F35" s="78"/>
      <c r="G35" s="77">
        <v>100</v>
      </c>
      <c r="H35" s="166">
        <v>2</v>
      </c>
      <c r="I35" s="188" t="s">
        <v>99</v>
      </c>
      <c r="J35" s="188" t="s">
        <v>103</v>
      </c>
      <c r="K35" s="176" t="s">
        <v>112</v>
      </c>
      <c r="L35" s="166"/>
      <c r="M35" s="25"/>
      <c r="N35" s="119"/>
      <c r="O35" s="84"/>
      <c r="P35" s="93" t="str">
        <f>IF($G35&lt;60,"","◎")</f>
        <v>◎</v>
      </c>
      <c r="Q35" s="84"/>
      <c r="R35" s="84"/>
      <c r="S35" s="84"/>
      <c r="T35" s="84"/>
      <c r="U35" s="84"/>
      <c r="V35" s="84"/>
      <c r="W35" s="84"/>
      <c r="X35" s="85"/>
      <c r="Y35" s="150">
        <f t="shared" si="0"/>
        <v>2</v>
      </c>
      <c r="Z35" s="239">
        <f t="shared" si="0"/>
        <v>2</v>
      </c>
      <c r="AA35" s="119"/>
      <c r="AB35" s="84"/>
      <c r="AC35" s="84"/>
      <c r="AD35" s="84"/>
      <c r="AE35" s="85"/>
      <c r="AF35" s="23"/>
      <c r="AG35" s="24"/>
      <c r="AH35" s="24"/>
      <c r="AI35" s="49">
        <f t="shared" si="5"/>
        <v>2</v>
      </c>
      <c r="AJ35" s="49">
        <f t="shared" si="5"/>
        <v>2</v>
      </c>
      <c r="AK35" s="25"/>
      <c r="AL35" s="136"/>
      <c r="AM35" s="24"/>
      <c r="AN35" s="24"/>
      <c r="AO35" s="34"/>
      <c r="AP35" s="58">
        <f>IF($G35&lt;60,"",$H35)</f>
        <v>2</v>
      </c>
      <c r="AR35" s="249"/>
      <c r="AS35" s="249"/>
      <c r="AT35" s="249"/>
      <c r="AU35" s="249"/>
      <c r="AV35" s="249"/>
    </row>
    <row r="36" spans="2:50" s="4" customFormat="1" ht="10.5" customHeight="1">
      <c r="B36" s="537"/>
      <c r="C36" s="537"/>
      <c r="D36" s="539"/>
      <c r="E36" s="9" t="s">
        <v>91</v>
      </c>
      <c r="F36" s="78"/>
      <c r="G36" s="77">
        <v>100</v>
      </c>
      <c r="H36" s="166">
        <v>2</v>
      </c>
      <c r="I36" s="188" t="s">
        <v>99</v>
      </c>
      <c r="J36" s="188" t="s">
        <v>103</v>
      </c>
      <c r="K36" s="176" t="s">
        <v>112</v>
      </c>
      <c r="L36" s="166"/>
      <c r="M36" s="25"/>
      <c r="N36" s="119"/>
      <c r="O36" s="84"/>
      <c r="P36" s="84"/>
      <c r="Q36" s="93" t="str">
        <f t="shared" ref="Q36:Q47" si="6">IF($G36&lt;60,"","◎")</f>
        <v>◎</v>
      </c>
      <c r="R36" s="84"/>
      <c r="S36" s="84"/>
      <c r="T36" s="84"/>
      <c r="U36" s="84"/>
      <c r="V36" s="84"/>
      <c r="W36" s="84"/>
      <c r="X36" s="85"/>
      <c r="Y36" s="150">
        <f t="shared" si="0"/>
        <v>2</v>
      </c>
      <c r="Z36" s="239">
        <f t="shared" si="0"/>
        <v>2</v>
      </c>
      <c r="AA36" s="119"/>
      <c r="AB36" s="84"/>
      <c r="AC36" s="84"/>
      <c r="AD36" s="86" t="str">
        <f>IF($G36&lt;60,"","○")</f>
        <v>○</v>
      </c>
      <c r="AE36" s="85"/>
      <c r="AF36" s="23"/>
      <c r="AG36" s="24"/>
      <c r="AH36" s="24"/>
      <c r="AI36" s="49">
        <f t="shared" si="5"/>
        <v>2</v>
      </c>
      <c r="AJ36" s="24"/>
      <c r="AK36" s="25"/>
      <c r="AL36" s="56">
        <f t="shared" ref="AL36:AN47" si="7">IF($G36&lt;60,"",$H36)</f>
        <v>2</v>
      </c>
      <c r="AM36" s="49">
        <f t="shared" si="7"/>
        <v>2</v>
      </c>
      <c r="AN36" s="49">
        <f t="shared" si="7"/>
        <v>2</v>
      </c>
      <c r="AO36" s="24"/>
      <c r="AP36" s="25"/>
      <c r="AR36" s="249"/>
      <c r="AS36" s="249"/>
      <c r="AT36" s="249"/>
      <c r="AU36" s="249"/>
      <c r="AV36" s="249"/>
    </row>
    <row r="37" spans="2:50" s="4" customFormat="1" ht="10.5" customHeight="1">
      <c r="B37" s="537"/>
      <c r="C37" s="537"/>
      <c r="D37" s="539"/>
      <c r="E37" s="9" t="s">
        <v>174</v>
      </c>
      <c r="F37" s="78"/>
      <c r="G37" s="77">
        <v>100</v>
      </c>
      <c r="H37" s="166">
        <v>2</v>
      </c>
      <c r="I37" s="188" t="s">
        <v>99</v>
      </c>
      <c r="J37" s="188" t="s">
        <v>101</v>
      </c>
      <c r="K37" s="176" t="s">
        <v>112</v>
      </c>
      <c r="L37" s="166"/>
      <c r="M37" s="25"/>
      <c r="N37" s="119"/>
      <c r="O37" s="84"/>
      <c r="P37" s="84"/>
      <c r="Q37" s="93" t="str">
        <f t="shared" si="6"/>
        <v>◎</v>
      </c>
      <c r="R37" s="84"/>
      <c r="S37" s="84"/>
      <c r="T37" s="84"/>
      <c r="U37" s="84"/>
      <c r="V37" s="84"/>
      <c r="W37" s="84"/>
      <c r="X37" s="85"/>
      <c r="Y37" s="150">
        <f t="shared" ref="Y37:Z49" si="8">IF($G37&lt;60,"",$H37)</f>
        <v>2</v>
      </c>
      <c r="Z37" s="239">
        <f t="shared" si="8"/>
        <v>2</v>
      </c>
      <c r="AA37" s="203" t="str">
        <f>IF($G37&lt;60,"","○")</f>
        <v>○</v>
      </c>
      <c r="AB37" s="84"/>
      <c r="AC37" s="84"/>
      <c r="AD37" s="84"/>
      <c r="AE37" s="85"/>
      <c r="AF37" s="23"/>
      <c r="AG37" s="24"/>
      <c r="AH37" s="24"/>
      <c r="AI37" s="49">
        <f t="shared" si="5"/>
        <v>2</v>
      </c>
      <c r="AJ37" s="24"/>
      <c r="AK37" s="25"/>
      <c r="AL37" s="56">
        <f t="shared" si="7"/>
        <v>2</v>
      </c>
      <c r="AM37" s="49">
        <f t="shared" si="7"/>
        <v>2</v>
      </c>
      <c r="AN37" s="49">
        <f t="shared" si="7"/>
        <v>2</v>
      </c>
      <c r="AO37" s="24"/>
      <c r="AP37" s="25"/>
      <c r="AR37" s="243"/>
      <c r="AS37" s="243"/>
      <c r="AT37" s="243"/>
      <c r="AU37" s="243"/>
    </row>
    <row r="38" spans="2:50" s="4" customFormat="1" ht="10.5" customHeight="1">
      <c r="B38" s="537"/>
      <c r="C38" s="537"/>
      <c r="D38" s="539"/>
      <c r="E38" s="9" t="s">
        <v>97</v>
      </c>
      <c r="F38" s="78"/>
      <c r="G38" s="77">
        <v>100</v>
      </c>
      <c r="H38" s="166">
        <v>2</v>
      </c>
      <c r="I38" s="188" t="s">
        <v>99</v>
      </c>
      <c r="J38" s="188" t="s">
        <v>103</v>
      </c>
      <c r="K38" s="176" t="s">
        <v>112</v>
      </c>
      <c r="L38" s="166"/>
      <c r="M38" s="25"/>
      <c r="N38" s="119"/>
      <c r="O38" s="84"/>
      <c r="P38" s="84"/>
      <c r="Q38" s="93" t="str">
        <f t="shared" si="6"/>
        <v>◎</v>
      </c>
      <c r="R38" s="84"/>
      <c r="S38" s="84"/>
      <c r="T38" s="84"/>
      <c r="U38" s="84"/>
      <c r="V38" s="84"/>
      <c r="W38" s="84"/>
      <c r="X38" s="85"/>
      <c r="Y38" s="150">
        <f t="shared" si="8"/>
        <v>2</v>
      </c>
      <c r="Z38" s="239">
        <f t="shared" si="8"/>
        <v>2</v>
      </c>
      <c r="AA38" s="203" t="str">
        <f>IF($G38&lt;60,"","○")</f>
        <v>○</v>
      </c>
      <c r="AB38" s="84"/>
      <c r="AC38" s="84"/>
      <c r="AD38" s="84"/>
      <c r="AE38" s="85"/>
      <c r="AF38" s="23"/>
      <c r="AG38" s="24"/>
      <c r="AH38" s="24"/>
      <c r="AI38" s="49">
        <f t="shared" si="5"/>
        <v>2</v>
      </c>
      <c r="AJ38" s="24"/>
      <c r="AK38" s="25"/>
      <c r="AL38" s="56">
        <f t="shared" si="7"/>
        <v>2</v>
      </c>
      <c r="AM38" s="49">
        <f t="shared" si="7"/>
        <v>2</v>
      </c>
      <c r="AN38" s="49">
        <f t="shared" si="7"/>
        <v>2</v>
      </c>
      <c r="AO38" s="24"/>
      <c r="AP38" s="25"/>
      <c r="AR38" s="243"/>
      <c r="AS38" s="243"/>
      <c r="AT38" s="243"/>
      <c r="AU38" s="243"/>
    </row>
    <row r="39" spans="2:50" s="4" customFormat="1" ht="10.5" customHeight="1">
      <c r="B39" s="537"/>
      <c r="C39" s="537"/>
      <c r="D39" s="539"/>
      <c r="E39" s="10" t="s">
        <v>175</v>
      </c>
      <c r="F39" s="78"/>
      <c r="G39" s="77">
        <v>100</v>
      </c>
      <c r="H39" s="166">
        <v>2</v>
      </c>
      <c r="I39" s="188" t="s">
        <v>99</v>
      </c>
      <c r="J39" s="188" t="s">
        <v>100</v>
      </c>
      <c r="K39" s="176" t="s">
        <v>112</v>
      </c>
      <c r="L39" s="166"/>
      <c r="M39" s="25"/>
      <c r="N39" s="119"/>
      <c r="O39" s="84"/>
      <c r="P39" s="84"/>
      <c r="Q39" s="93" t="str">
        <f t="shared" si="6"/>
        <v>◎</v>
      </c>
      <c r="R39" s="84"/>
      <c r="S39" s="84"/>
      <c r="T39" s="84"/>
      <c r="U39" s="84"/>
      <c r="V39" s="84"/>
      <c r="W39" s="84"/>
      <c r="X39" s="85"/>
      <c r="Y39" s="150">
        <f t="shared" si="8"/>
        <v>2</v>
      </c>
      <c r="Z39" s="239">
        <f t="shared" si="8"/>
        <v>2</v>
      </c>
      <c r="AA39" s="203" t="str">
        <f>IF($G39&lt;60,"","○")</f>
        <v>○</v>
      </c>
      <c r="AB39" s="84"/>
      <c r="AC39" s="84"/>
      <c r="AD39" s="84"/>
      <c r="AE39" s="85"/>
      <c r="AF39" s="23"/>
      <c r="AG39" s="24"/>
      <c r="AH39" s="24"/>
      <c r="AI39" s="49">
        <f t="shared" si="5"/>
        <v>2</v>
      </c>
      <c r="AJ39" s="24"/>
      <c r="AK39" s="25"/>
      <c r="AL39" s="56">
        <f t="shared" si="7"/>
        <v>2</v>
      </c>
      <c r="AM39" s="49">
        <f t="shared" si="7"/>
        <v>2</v>
      </c>
      <c r="AN39" s="24"/>
      <c r="AO39" s="24"/>
      <c r="AP39" s="25"/>
      <c r="AR39" s="243"/>
      <c r="AS39" s="243"/>
      <c r="AT39" s="243"/>
      <c r="AU39" s="243"/>
    </row>
    <row r="40" spans="2:50" s="4" customFormat="1" ht="10.5" customHeight="1">
      <c r="B40" s="537"/>
      <c r="C40" s="537"/>
      <c r="D40" s="539"/>
      <c r="E40" s="9" t="s">
        <v>64</v>
      </c>
      <c r="F40" s="78"/>
      <c r="G40" s="77">
        <v>100</v>
      </c>
      <c r="H40" s="166">
        <v>1</v>
      </c>
      <c r="I40" s="188" t="s">
        <v>99</v>
      </c>
      <c r="J40" s="188" t="s">
        <v>100</v>
      </c>
      <c r="K40" s="176" t="s">
        <v>112</v>
      </c>
      <c r="L40" s="162"/>
      <c r="M40" s="35"/>
      <c r="N40" s="119"/>
      <c r="O40" s="84"/>
      <c r="P40" s="84"/>
      <c r="Q40" s="93" t="str">
        <f t="shared" si="6"/>
        <v>◎</v>
      </c>
      <c r="R40" s="84"/>
      <c r="S40" s="84"/>
      <c r="T40" s="84"/>
      <c r="U40" s="84"/>
      <c r="V40" s="84"/>
      <c r="W40" s="84"/>
      <c r="X40" s="85"/>
      <c r="Y40" s="150">
        <f t="shared" si="8"/>
        <v>1</v>
      </c>
      <c r="Z40" s="239">
        <f t="shared" si="8"/>
        <v>1</v>
      </c>
      <c r="AA40" s="119"/>
      <c r="AB40" s="86" t="str">
        <f>IF($G40&lt;60,"","○")</f>
        <v>○</v>
      </c>
      <c r="AC40" s="84"/>
      <c r="AD40" s="84"/>
      <c r="AE40" s="85"/>
      <c r="AF40" s="23"/>
      <c r="AG40" s="24"/>
      <c r="AH40" s="24"/>
      <c r="AI40" s="49">
        <f t="shared" si="5"/>
        <v>1</v>
      </c>
      <c r="AJ40" s="24"/>
      <c r="AK40" s="25"/>
      <c r="AL40" s="56">
        <f t="shared" si="7"/>
        <v>1</v>
      </c>
      <c r="AM40" s="49">
        <f t="shared" si="7"/>
        <v>1</v>
      </c>
      <c r="AN40" s="24"/>
      <c r="AO40" s="24"/>
      <c r="AP40" s="25"/>
      <c r="AR40" s="243"/>
      <c r="AS40" s="243"/>
      <c r="AT40" s="243"/>
      <c r="AU40" s="243"/>
    </row>
    <row r="41" spans="2:50" s="4" customFormat="1" ht="10.5" customHeight="1">
      <c r="B41" s="537"/>
      <c r="C41" s="537"/>
      <c r="D41" s="539"/>
      <c r="E41" s="10" t="s">
        <v>47</v>
      </c>
      <c r="F41" s="78"/>
      <c r="G41" s="77">
        <v>100</v>
      </c>
      <c r="H41" s="166">
        <v>2</v>
      </c>
      <c r="I41" s="188" t="s">
        <v>99</v>
      </c>
      <c r="J41" s="188" t="s">
        <v>103</v>
      </c>
      <c r="K41" s="176" t="s">
        <v>112</v>
      </c>
      <c r="L41" s="166"/>
      <c r="M41" s="25"/>
      <c r="N41" s="119"/>
      <c r="O41" s="84"/>
      <c r="P41" s="84"/>
      <c r="Q41" s="93" t="str">
        <f t="shared" si="6"/>
        <v>◎</v>
      </c>
      <c r="R41" s="84"/>
      <c r="S41" s="84"/>
      <c r="T41" s="84"/>
      <c r="U41" s="84"/>
      <c r="V41" s="84"/>
      <c r="W41" s="84"/>
      <c r="X41" s="85"/>
      <c r="Y41" s="150">
        <f t="shared" si="8"/>
        <v>2</v>
      </c>
      <c r="Z41" s="239">
        <f t="shared" si="8"/>
        <v>2</v>
      </c>
      <c r="AA41" s="119"/>
      <c r="AB41" s="84"/>
      <c r="AC41" s="86" t="str">
        <f>IF($G41&lt;60,"","○")</f>
        <v>○</v>
      </c>
      <c r="AD41" s="84"/>
      <c r="AE41" s="85"/>
      <c r="AF41" s="23"/>
      <c r="AG41" s="24"/>
      <c r="AH41" s="24"/>
      <c r="AI41" s="49">
        <f t="shared" si="5"/>
        <v>2</v>
      </c>
      <c r="AJ41" s="24"/>
      <c r="AK41" s="25"/>
      <c r="AL41" s="56">
        <f t="shared" si="7"/>
        <v>2</v>
      </c>
      <c r="AM41" s="49">
        <f t="shared" si="7"/>
        <v>2</v>
      </c>
      <c r="AN41" s="24"/>
      <c r="AO41" s="24"/>
      <c r="AP41" s="25"/>
      <c r="AR41" s="243"/>
      <c r="AS41" s="243"/>
      <c r="AT41" s="243"/>
      <c r="AU41" s="243"/>
    </row>
    <row r="42" spans="2:50" s="4" customFormat="1" ht="10.5" customHeight="1">
      <c r="B42" s="537"/>
      <c r="C42" s="537"/>
      <c r="D42" s="539"/>
      <c r="E42" s="9" t="s">
        <v>24</v>
      </c>
      <c r="F42" s="78"/>
      <c r="G42" s="77">
        <v>100</v>
      </c>
      <c r="H42" s="166">
        <v>2</v>
      </c>
      <c r="I42" s="188" t="s">
        <v>99</v>
      </c>
      <c r="J42" s="188" t="s">
        <v>103</v>
      </c>
      <c r="K42" s="176" t="s">
        <v>112</v>
      </c>
      <c r="L42" s="162"/>
      <c r="M42" s="35"/>
      <c r="N42" s="119"/>
      <c r="O42" s="84"/>
      <c r="P42" s="84"/>
      <c r="Q42" s="93" t="str">
        <f t="shared" si="6"/>
        <v>◎</v>
      </c>
      <c r="R42" s="84"/>
      <c r="S42" s="84"/>
      <c r="T42" s="84"/>
      <c r="U42" s="84"/>
      <c r="V42" s="84"/>
      <c r="W42" s="84"/>
      <c r="X42" s="85"/>
      <c r="Y42" s="150">
        <f t="shared" si="8"/>
        <v>2</v>
      </c>
      <c r="Z42" s="239">
        <f t="shared" si="8"/>
        <v>2</v>
      </c>
      <c r="AA42" s="203" t="str">
        <f>IF($G42&lt;60,"","○")</f>
        <v>○</v>
      </c>
      <c r="AB42" s="84"/>
      <c r="AC42" s="84"/>
      <c r="AD42" s="84"/>
      <c r="AE42" s="85"/>
      <c r="AF42" s="23"/>
      <c r="AG42" s="24"/>
      <c r="AH42" s="24"/>
      <c r="AI42" s="49">
        <f t="shared" si="5"/>
        <v>2</v>
      </c>
      <c r="AJ42" s="24"/>
      <c r="AK42" s="25"/>
      <c r="AL42" s="56">
        <f t="shared" si="7"/>
        <v>2</v>
      </c>
      <c r="AM42" s="49">
        <f t="shared" si="7"/>
        <v>2</v>
      </c>
      <c r="AN42" s="49">
        <f t="shared" si="7"/>
        <v>2</v>
      </c>
      <c r="AO42" s="24"/>
      <c r="AP42" s="25"/>
    </row>
    <row r="43" spans="2:50" s="4" customFormat="1" ht="10.5" customHeight="1">
      <c r="B43" s="537"/>
      <c r="C43" s="537"/>
      <c r="D43" s="539"/>
      <c r="E43" s="9" t="s">
        <v>65</v>
      </c>
      <c r="F43" s="78"/>
      <c r="G43" s="77">
        <v>100</v>
      </c>
      <c r="H43" s="166">
        <v>2</v>
      </c>
      <c r="I43" s="188" t="s">
        <v>99</v>
      </c>
      <c r="J43" s="188" t="s">
        <v>103</v>
      </c>
      <c r="K43" s="176" t="s">
        <v>112</v>
      </c>
      <c r="L43" s="166"/>
      <c r="M43" s="25"/>
      <c r="N43" s="119"/>
      <c r="O43" s="84"/>
      <c r="P43" s="84"/>
      <c r="Q43" s="93" t="str">
        <f t="shared" si="6"/>
        <v>◎</v>
      </c>
      <c r="R43" s="84"/>
      <c r="S43" s="84"/>
      <c r="T43" s="84"/>
      <c r="U43" s="84"/>
      <c r="V43" s="84"/>
      <c r="W43" s="84"/>
      <c r="X43" s="85"/>
      <c r="Y43" s="150">
        <f t="shared" si="8"/>
        <v>2</v>
      </c>
      <c r="Z43" s="239">
        <f t="shared" si="8"/>
        <v>2</v>
      </c>
      <c r="AA43" s="119"/>
      <c r="AB43" s="84"/>
      <c r="AC43" s="84"/>
      <c r="AD43" s="86" t="str">
        <f>IF($G43&lt;60,"","○")</f>
        <v>○</v>
      </c>
      <c r="AE43" s="85"/>
      <c r="AF43" s="23"/>
      <c r="AG43" s="24"/>
      <c r="AH43" s="24"/>
      <c r="AI43" s="49">
        <f t="shared" si="5"/>
        <v>2</v>
      </c>
      <c r="AJ43" s="24"/>
      <c r="AK43" s="25"/>
      <c r="AL43" s="56">
        <f t="shared" si="7"/>
        <v>2</v>
      </c>
      <c r="AM43" s="49">
        <f t="shared" si="7"/>
        <v>2</v>
      </c>
      <c r="AN43" s="24"/>
      <c r="AO43" s="24"/>
      <c r="AP43" s="25"/>
      <c r="AR43" s="246"/>
      <c r="AS43" s="246"/>
      <c r="AT43" s="246"/>
      <c r="AU43" s="246"/>
      <c r="AV43" s="246"/>
      <c r="AW43" s="246"/>
      <c r="AX43" s="246"/>
    </row>
    <row r="44" spans="2:50" s="4" customFormat="1" ht="10.5" customHeight="1">
      <c r="B44" s="537"/>
      <c r="C44" s="537"/>
      <c r="D44" s="539"/>
      <c r="E44" s="9" t="s">
        <v>54</v>
      </c>
      <c r="F44" s="74"/>
      <c r="G44" s="78">
        <v>100</v>
      </c>
      <c r="H44" s="163">
        <v>1</v>
      </c>
      <c r="I44" s="188" t="s">
        <v>99</v>
      </c>
      <c r="J44" s="193" t="s">
        <v>105</v>
      </c>
      <c r="K44" s="176" t="s">
        <v>112</v>
      </c>
      <c r="L44" s="224"/>
      <c r="M44" s="38"/>
      <c r="N44" s="142"/>
      <c r="O44" s="91"/>
      <c r="P44" s="91"/>
      <c r="Q44" s="93" t="str">
        <f t="shared" si="6"/>
        <v>◎</v>
      </c>
      <c r="R44" s="91"/>
      <c r="S44" s="91"/>
      <c r="T44" s="91"/>
      <c r="U44" s="91"/>
      <c r="V44" s="91"/>
      <c r="W44" s="91"/>
      <c r="X44" s="92"/>
      <c r="Y44" s="156">
        <f t="shared" si="8"/>
        <v>1</v>
      </c>
      <c r="Z44" s="240">
        <f t="shared" si="8"/>
        <v>1</v>
      </c>
      <c r="AA44" s="139" t="str">
        <f>IF($G44&lt;60,"","○")</f>
        <v>○</v>
      </c>
      <c r="AB44" s="91"/>
      <c r="AC44" s="91"/>
      <c r="AD44" s="91"/>
      <c r="AE44" s="92"/>
      <c r="AF44" s="37"/>
      <c r="AG44" s="28"/>
      <c r="AH44" s="28"/>
      <c r="AI44" s="51">
        <f t="shared" si="5"/>
        <v>1</v>
      </c>
      <c r="AJ44" s="28"/>
      <c r="AK44" s="38"/>
      <c r="AL44" s="60">
        <f t="shared" si="7"/>
        <v>1</v>
      </c>
      <c r="AM44" s="51">
        <f t="shared" si="7"/>
        <v>1</v>
      </c>
      <c r="AN44" s="28"/>
      <c r="AO44" s="28"/>
      <c r="AP44" s="38"/>
      <c r="AR44" s="246"/>
      <c r="AS44" s="246"/>
      <c r="AT44" s="246"/>
      <c r="AU44" s="246"/>
      <c r="AV44" s="246"/>
      <c r="AW44" s="246"/>
      <c r="AX44" s="246"/>
    </row>
    <row r="45" spans="2:50" s="4" customFormat="1" ht="10.5" customHeight="1">
      <c r="B45" s="537"/>
      <c r="C45" s="537"/>
      <c r="D45" s="539"/>
      <c r="E45" s="11" t="s">
        <v>74</v>
      </c>
      <c r="F45" s="80"/>
      <c r="G45" s="79">
        <v>100</v>
      </c>
      <c r="H45" s="162">
        <v>1</v>
      </c>
      <c r="I45" s="186" t="s">
        <v>99</v>
      </c>
      <c r="J45" s="185" t="s">
        <v>105</v>
      </c>
      <c r="K45" s="177" t="s">
        <v>112</v>
      </c>
      <c r="L45" s="166"/>
      <c r="M45" s="25"/>
      <c r="N45" s="119"/>
      <c r="O45" s="84"/>
      <c r="P45" s="84"/>
      <c r="Q45" s="93" t="str">
        <f t="shared" si="6"/>
        <v>◎</v>
      </c>
      <c r="R45" s="84"/>
      <c r="S45" s="84"/>
      <c r="T45" s="84"/>
      <c r="U45" s="84"/>
      <c r="V45" s="84"/>
      <c r="W45" s="84"/>
      <c r="X45" s="85"/>
      <c r="Y45" s="150">
        <f t="shared" si="8"/>
        <v>1</v>
      </c>
      <c r="Z45" s="239">
        <f t="shared" si="8"/>
        <v>1</v>
      </c>
      <c r="AA45" s="203" t="str">
        <f>IF($G45&lt;60,"","○")</f>
        <v>○</v>
      </c>
      <c r="AB45" s="84"/>
      <c r="AC45" s="84"/>
      <c r="AD45" s="84"/>
      <c r="AE45" s="85"/>
      <c r="AF45" s="23"/>
      <c r="AG45" s="24"/>
      <c r="AH45" s="24"/>
      <c r="AI45" s="49">
        <f t="shared" si="5"/>
        <v>1</v>
      </c>
      <c r="AJ45" s="24"/>
      <c r="AK45" s="25"/>
      <c r="AL45" s="56">
        <f t="shared" si="7"/>
        <v>1</v>
      </c>
      <c r="AM45" s="49">
        <f t="shared" si="7"/>
        <v>1</v>
      </c>
      <c r="AN45" s="24"/>
      <c r="AO45" s="24"/>
      <c r="AP45" s="25"/>
    </row>
    <row r="46" spans="2:50" s="4" customFormat="1" ht="10.5" customHeight="1">
      <c r="B46" s="537"/>
      <c r="C46" s="537"/>
      <c r="D46" s="539"/>
      <c r="E46" s="9" t="s">
        <v>76</v>
      </c>
      <c r="F46" s="78"/>
      <c r="G46" s="77">
        <v>100</v>
      </c>
      <c r="H46" s="166">
        <v>2</v>
      </c>
      <c r="I46" s="188" t="s">
        <v>99</v>
      </c>
      <c r="J46" s="188" t="s">
        <v>103</v>
      </c>
      <c r="K46" s="176" t="s">
        <v>112</v>
      </c>
      <c r="L46" s="166"/>
      <c r="M46" s="25"/>
      <c r="N46" s="119"/>
      <c r="O46" s="84"/>
      <c r="P46" s="84"/>
      <c r="Q46" s="93" t="str">
        <f t="shared" si="6"/>
        <v>◎</v>
      </c>
      <c r="R46" s="84"/>
      <c r="S46" s="84"/>
      <c r="T46" s="84"/>
      <c r="U46" s="84"/>
      <c r="V46" s="84"/>
      <c r="W46" s="84"/>
      <c r="X46" s="85"/>
      <c r="Y46" s="150">
        <f t="shared" si="8"/>
        <v>2</v>
      </c>
      <c r="Z46" s="239">
        <f t="shared" si="8"/>
        <v>2</v>
      </c>
      <c r="AA46" s="119"/>
      <c r="AB46" s="86" t="str">
        <f>IF($G46&lt;60,"","○")</f>
        <v>○</v>
      </c>
      <c r="AC46" s="84"/>
      <c r="AD46" s="84"/>
      <c r="AE46" s="85"/>
      <c r="AF46" s="23"/>
      <c r="AG46" s="24"/>
      <c r="AH46" s="24"/>
      <c r="AI46" s="49">
        <f t="shared" si="5"/>
        <v>2</v>
      </c>
      <c r="AJ46" s="24"/>
      <c r="AK46" s="25"/>
      <c r="AL46" s="56">
        <f t="shared" si="7"/>
        <v>2</v>
      </c>
      <c r="AM46" s="49">
        <f t="shared" si="7"/>
        <v>2</v>
      </c>
      <c r="AN46" s="24"/>
      <c r="AO46" s="24"/>
      <c r="AP46" s="25"/>
    </row>
    <row r="47" spans="2:50" s="4" customFormat="1" ht="10.5" customHeight="1">
      <c r="B47" s="537"/>
      <c r="C47" s="537"/>
      <c r="D47" s="539"/>
      <c r="E47" s="9" t="s">
        <v>57</v>
      </c>
      <c r="F47" s="78"/>
      <c r="G47" s="77">
        <v>100</v>
      </c>
      <c r="H47" s="166">
        <v>1</v>
      </c>
      <c r="I47" s="188" t="s">
        <v>99</v>
      </c>
      <c r="J47" s="188" t="s">
        <v>101</v>
      </c>
      <c r="K47" s="176" t="s">
        <v>112</v>
      </c>
      <c r="L47" s="166"/>
      <c r="M47" s="25"/>
      <c r="N47" s="119"/>
      <c r="O47" s="84"/>
      <c r="P47" s="84"/>
      <c r="Q47" s="93" t="str">
        <f t="shared" si="6"/>
        <v>◎</v>
      </c>
      <c r="R47" s="84"/>
      <c r="S47" s="84"/>
      <c r="T47" s="84"/>
      <c r="U47" s="84"/>
      <c r="V47" s="84"/>
      <c r="W47" s="84"/>
      <c r="X47" s="85"/>
      <c r="Y47" s="150">
        <f t="shared" si="8"/>
        <v>1</v>
      </c>
      <c r="Z47" s="239">
        <f t="shared" si="8"/>
        <v>1</v>
      </c>
      <c r="AA47" s="119"/>
      <c r="AB47" s="86" t="str">
        <f>IF($G47&lt;60,"","○")</f>
        <v>○</v>
      </c>
      <c r="AC47" s="84"/>
      <c r="AD47" s="84"/>
      <c r="AE47" s="85"/>
      <c r="AF47" s="23"/>
      <c r="AG47" s="24"/>
      <c r="AH47" s="24"/>
      <c r="AI47" s="49">
        <f t="shared" si="5"/>
        <v>1</v>
      </c>
      <c r="AJ47" s="24"/>
      <c r="AK47" s="25"/>
      <c r="AL47" s="56">
        <f t="shared" si="7"/>
        <v>1</v>
      </c>
      <c r="AM47" s="49">
        <f t="shared" si="7"/>
        <v>1</v>
      </c>
      <c r="AN47" s="24"/>
      <c r="AO47" s="24"/>
      <c r="AP47" s="25"/>
    </row>
    <row r="48" spans="2:50" s="4" customFormat="1" ht="10.5" customHeight="1">
      <c r="B48" s="537"/>
      <c r="C48" s="537"/>
      <c r="D48" s="539"/>
      <c r="E48" s="11" t="s">
        <v>131</v>
      </c>
      <c r="F48" s="80"/>
      <c r="G48" s="79">
        <v>100</v>
      </c>
      <c r="H48" s="162">
        <v>4</v>
      </c>
      <c r="I48" s="186" t="s">
        <v>99</v>
      </c>
      <c r="J48" s="186" t="s">
        <v>103</v>
      </c>
      <c r="K48" s="177" t="s">
        <v>114</v>
      </c>
      <c r="L48" s="166"/>
      <c r="M48" s="25"/>
      <c r="N48" s="119"/>
      <c r="O48" s="84"/>
      <c r="P48" s="84"/>
      <c r="Q48" s="84"/>
      <c r="R48" s="84"/>
      <c r="S48" s="84"/>
      <c r="T48" s="93" t="str">
        <f>IF($G48&lt;60,"","◎")</f>
        <v>◎</v>
      </c>
      <c r="U48" s="86" t="str">
        <f>IF($G48&lt;60,"","○")</f>
        <v>○</v>
      </c>
      <c r="V48" s="84"/>
      <c r="W48" s="84"/>
      <c r="X48" s="85"/>
      <c r="Y48" s="150">
        <f t="shared" si="8"/>
        <v>4</v>
      </c>
      <c r="Z48" s="239">
        <f t="shared" si="8"/>
        <v>4</v>
      </c>
      <c r="AA48" s="119"/>
      <c r="AB48" s="84"/>
      <c r="AC48" s="84"/>
      <c r="AD48" s="84"/>
      <c r="AE48" s="85"/>
      <c r="AF48" s="23"/>
      <c r="AG48" s="24"/>
      <c r="AH48" s="24"/>
      <c r="AI48" s="52">
        <f t="shared" si="5"/>
        <v>4</v>
      </c>
      <c r="AJ48" s="24"/>
      <c r="AK48" s="25"/>
      <c r="AL48" s="61">
        <f>IF($G48&lt;60,"",$H48)</f>
        <v>4</v>
      </c>
      <c r="AM48" s="34"/>
      <c r="AN48" s="34"/>
      <c r="AO48" s="52">
        <f>IF($G48&lt;60,"",$H48)</f>
        <v>4</v>
      </c>
      <c r="AP48" s="35"/>
      <c r="AR48" s="247"/>
      <c r="AS48" s="247"/>
      <c r="AT48" s="247"/>
      <c r="AU48" s="247"/>
      <c r="AV48" s="247"/>
      <c r="AW48" s="247"/>
    </row>
    <row r="49" spans="2:43" s="4" customFormat="1" ht="10.5" customHeight="1">
      <c r="B49" s="537"/>
      <c r="C49" s="537"/>
      <c r="D49" s="539"/>
      <c r="E49" s="11" t="s">
        <v>92</v>
      </c>
      <c r="F49" s="80"/>
      <c r="G49" s="79">
        <v>100</v>
      </c>
      <c r="H49" s="162">
        <v>2</v>
      </c>
      <c r="I49" s="186" t="s">
        <v>99</v>
      </c>
      <c r="J49" s="186" t="s">
        <v>105</v>
      </c>
      <c r="K49" s="177" t="s">
        <v>114</v>
      </c>
      <c r="L49" s="162"/>
      <c r="M49" s="35"/>
      <c r="N49" s="141"/>
      <c r="O49" s="96"/>
      <c r="P49" s="96"/>
      <c r="Q49" s="96"/>
      <c r="R49" s="96"/>
      <c r="S49" s="96"/>
      <c r="T49" s="108" t="str">
        <f>IF($G49&lt;60,"","◎")</f>
        <v>◎</v>
      </c>
      <c r="U49" s="96"/>
      <c r="V49" s="96"/>
      <c r="W49" s="96"/>
      <c r="X49" s="98"/>
      <c r="Y49" s="151">
        <f t="shared" si="8"/>
        <v>2</v>
      </c>
      <c r="Z49" s="268">
        <f t="shared" si="8"/>
        <v>2</v>
      </c>
      <c r="AA49" s="141"/>
      <c r="AB49" s="96"/>
      <c r="AC49" s="96"/>
      <c r="AD49" s="96"/>
      <c r="AE49" s="98"/>
      <c r="AF49" s="33"/>
      <c r="AG49" s="34"/>
      <c r="AH49" s="34"/>
      <c r="AI49" s="52">
        <f t="shared" si="5"/>
        <v>2</v>
      </c>
      <c r="AJ49" s="34"/>
      <c r="AK49" s="35"/>
      <c r="AL49" s="61">
        <f>IF($G49&lt;60,"",$H49)</f>
        <v>2</v>
      </c>
      <c r="AM49" s="34"/>
      <c r="AN49" s="34"/>
      <c r="AO49" s="52">
        <f>IF($G49&lt;60,"",$H49)</f>
        <v>2</v>
      </c>
      <c r="AP49" s="35"/>
    </row>
    <row r="50" spans="2:43" s="4" customFormat="1" ht="10.5" customHeight="1">
      <c r="B50" s="537"/>
      <c r="C50" s="537"/>
      <c r="D50" s="539"/>
      <c r="E50" s="9" t="s">
        <v>202</v>
      </c>
      <c r="F50" s="78"/>
      <c r="G50" s="135" t="s">
        <v>53</v>
      </c>
      <c r="H50" s="166">
        <v>1</v>
      </c>
      <c r="I50" s="188" t="s">
        <v>99</v>
      </c>
      <c r="J50" s="193" t="s">
        <v>103</v>
      </c>
      <c r="K50" s="176" t="s">
        <v>112</v>
      </c>
      <c r="L50" s="166"/>
      <c r="M50" s="25"/>
      <c r="N50" s="202" t="str">
        <f>IF($G50&lt;60,"","◇")</f>
        <v>◇</v>
      </c>
      <c r="O50" s="202" t="str">
        <f>IF($G50&lt;60,"","◇")</f>
        <v>◇</v>
      </c>
      <c r="P50" s="84"/>
      <c r="Q50" s="84"/>
      <c r="R50" s="84"/>
      <c r="S50" s="84"/>
      <c r="T50" s="84"/>
      <c r="U50" s="202" t="str">
        <f>IF($G50&lt;60,"","◇")</f>
        <v>◇</v>
      </c>
      <c r="V50" s="84"/>
      <c r="W50" s="84"/>
      <c r="X50" s="85"/>
      <c r="Y50" s="150">
        <f>IF($G50&lt;&gt;"○","",$H50)</f>
        <v>1</v>
      </c>
      <c r="Z50" s="239">
        <f>IF($G50&lt;&gt;"○","",$H50)</f>
        <v>1</v>
      </c>
      <c r="AA50" s="119"/>
      <c r="AB50" s="84"/>
      <c r="AC50" s="84"/>
      <c r="AD50" s="84"/>
      <c r="AE50" s="85"/>
      <c r="AF50" s="23"/>
      <c r="AG50" s="24"/>
      <c r="AH50" s="24"/>
      <c r="AI50" s="49">
        <f>IF($G50&lt;60,"",$H50)</f>
        <v>1</v>
      </c>
      <c r="AJ50" s="49">
        <f>IF($G50&lt;60,"",$H50)</f>
        <v>1</v>
      </c>
      <c r="AK50" s="25"/>
      <c r="AL50" s="24"/>
      <c r="AM50" s="24"/>
      <c r="AN50" s="24"/>
      <c r="AO50" s="24"/>
      <c r="AP50" s="53">
        <f>IF($G50&lt;60,"",$H50)</f>
        <v>1</v>
      </c>
    </row>
    <row r="51" spans="2:43" s="4" customFormat="1" ht="10.5" customHeight="1">
      <c r="B51" s="537"/>
      <c r="C51" s="537"/>
      <c r="D51" s="540"/>
      <c r="E51" s="112" t="s">
        <v>4</v>
      </c>
      <c r="F51" s="113"/>
      <c r="G51" s="114" t="s">
        <v>53</v>
      </c>
      <c r="H51" s="168">
        <v>11</v>
      </c>
      <c r="I51" s="189" t="s">
        <v>99</v>
      </c>
      <c r="J51" s="189" t="s">
        <v>104</v>
      </c>
      <c r="K51" s="190" t="s">
        <v>115</v>
      </c>
      <c r="L51" s="223"/>
      <c r="M51" s="69"/>
      <c r="N51" s="143"/>
      <c r="O51" s="100"/>
      <c r="P51" s="100"/>
      <c r="Q51" s="100"/>
      <c r="R51" s="115" t="str">
        <f>IF($G51&lt;&gt;"○","","◎")</f>
        <v>◎</v>
      </c>
      <c r="S51" s="100"/>
      <c r="T51" s="115" t="str">
        <f>IF($G51&lt;&gt;"○","","◎")</f>
        <v>◎</v>
      </c>
      <c r="U51" s="100"/>
      <c r="V51" s="100"/>
      <c r="W51" s="100"/>
      <c r="X51" s="116"/>
      <c r="Y51" s="155">
        <f>IF($G51&lt;&gt;"○","",$H51)</f>
        <v>11</v>
      </c>
      <c r="Z51" s="423">
        <f>IF($G51&lt;&gt;"○","",$H51)</f>
        <v>11</v>
      </c>
      <c r="AA51" s="143"/>
      <c r="AB51" s="100"/>
      <c r="AC51" s="100"/>
      <c r="AD51" s="100"/>
      <c r="AE51" s="116"/>
      <c r="AF51" s="70"/>
      <c r="AG51" s="39"/>
      <c r="AH51" s="39"/>
      <c r="AI51" s="68">
        <f>IF($G51&lt;&gt;"○","",$H51)</f>
        <v>11</v>
      </c>
      <c r="AJ51" s="39"/>
      <c r="AK51" s="69"/>
      <c r="AL51" s="67">
        <f>IF($G51&lt;&gt;"○","",$H51)</f>
        <v>11</v>
      </c>
      <c r="AM51" s="39"/>
      <c r="AN51" s="39"/>
      <c r="AO51" s="68">
        <f>IF($G51&lt;&gt;"○","",$H51)</f>
        <v>11</v>
      </c>
      <c r="AP51" s="69"/>
    </row>
    <row r="52" spans="2:43" s="4" customFormat="1" ht="10.5" customHeight="1">
      <c r="B52" s="537"/>
      <c r="C52" s="537"/>
      <c r="D52" s="541" t="s">
        <v>5</v>
      </c>
      <c r="E52" s="12" t="s">
        <v>49</v>
      </c>
      <c r="F52" s="74"/>
      <c r="G52" s="78">
        <v>100</v>
      </c>
      <c r="H52" s="163">
        <v>1</v>
      </c>
      <c r="I52" s="193" t="s">
        <v>5</v>
      </c>
      <c r="J52" s="193" t="s">
        <v>105</v>
      </c>
      <c r="K52" s="176" t="s">
        <v>112</v>
      </c>
      <c r="L52" s="166"/>
      <c r="M52" s="25"/>
      <c r="N52" s="119"/>
      <c r="O52" s="84"/>
      <c r="P52" s="84"/>
      <c r="Q52" s="97" t="str">
        <f t="shared" ref="Q52:Q61" si="9">IF($G52&lt;60,"","○")</f>
        <v>○</v>
      </c>
      <c r="R52" s="84"/>
      <c r="S52" s="84"/>
      <c r="T52" s="84"/>
      <c r="U52" s="84"/>
      <c r="V52" s="84"/>
      <c r="W52" s="84"/>
      <c r="X52" s="85"/>
      <c r="Y52" s="150">
        <f>IF($G52&lt;60,"",$H52)</f>
        <v>1</v>
      </c>
      <c r="Z52" s="239">
        <f>IF($G52&lt;60,"",$H52)</f>
        <v>1</v>
      </c>
      <c r="AA52" s="203" t="str">
        <f>IF($G52&lt;60,"","○")</f>
        <v>○</v>
      </c>
      <c r="AB52" s="84"/>
      <c r="AC52" s="84"/>
      <c r="AD52" s="84"/>
      <c r="AE52" s="85"/>
      <c r="AF52" s="23"/>
      <c r="AG52" s="24"/>
      <c r="AH52" s="24"/>
      <c r="AI52" s="49">
        <f t="shared" ref="AI52:AI62" si="10">IF($G52&lt;60,"",$H52)</f>
        <v>1</v>
      </c>
      <c r="AJ52" s="24"/>
      <c r="AK52" s="25"/>
      <c r="AL52" s="56">
        <f>IF($G52&lt;60,"",$H52)</f>
        <v>1</v>
      </c>
      <c r="AM52" s="49">
        <f>IF($G52&lt;60,"",$H52)</f>
        <v>1</v>
      </c>
      <c r="AN52" s="24"/>
      <c r="AO52" s="24"/>
      <c r="AP52" s="25"/>
    </row>
    <row r="53" spans="2:43" s="4" customFormat="1" ht="10.5" customHeight="1">
      <c r="B53" s="537"/>
      <c r="C53" s="537"/>
      <c r="D53" s="541"/>
      <c r="E53" s="9" t="s">
        <v>58</v>
      </c>
      <c r="F53" s="74"/>
      <c r="G53" s="78">
        <v>100</v>
      </c>
      <c r="H53" s="163">
        <v>1</v>
      </c>
      <c r="I53" s="193" t="s">
        <v>5</v>
      </c>
      <c r="J53" s="194" t="s">
        <v>105</v>
      </c>
      <c r="K53" s="176" t="s">
        <v>112</v>
      </c>
      <c r="L53" s="166"/>
      <c r="M53" s="25"/>
      <c r="N53" s="119"/>
      <c r="O53" s="84"/>
      <c r="P53" s="84"/>
      <c r="Q53" s="86" t="str">
        <f t="shared" si="9"/>
        <v>○</v>
      </c>
      <c r="R53" s="84"/>
      <c r="S53" s="84"/>
      <c r="T53" s="84"/>
      <c r="U53" s="84"/>
      <c r="V53" s="84"/>
      <c r="W53" s="84"/>
      <c r="X53" s="85"/>
      <c r="Y53" s="150">
        <f t="shared" ref="Y53:Z63" si="11">IF($G53&lt;60,"",$H53)</f>
        <v>1</v>
      </c>
      <c r="Z53" s="239">
        <f t="shared" si="11"/>
        <v>1</v>
      </c>
      <c r="AA53" s="203" t="str">
        <f>IF($G53&lt;60,"","○")</f>
        <v>○</v>
      </c>
      <c r="AB53" s="84"/>
      <c r="AC53" s="84"/>
      <c r="AD53" s="84"/>
      <c r="AE53" s="85"/>
      <c r="AF53" s="23"/>
      <c r="AG53" s="24"/>
      <c r="AH53" s="24"/>
      <c r="AI53" s="49">
        <f t="shared" si="10"/>
        <v>1</v>
      </c>
      <c r="AJ53" s="24"/>
      <c r="AK53" s="25"/>
      <c r="AL53" s="56">
        <f t="shared" ref="AL53:AM62" si="12">IF($G53&lt;60,"",$H53)</f>
        <v>1</v>
      </c>
      <c r="AM53" s="49">
        <f t="shared" si="12"/>
        <v>1</v>
      </c>
      <c r="AN53" s="24"/>
      <c r="AO53" s="24"/>
      <c r="AP53" s="25"/>
    </row>
    <row r="54" spans="2:43" s="4" customFormat="1" ht="10.5" customHeight="1">
      <c r="B54" s="537"/>
      <c r="C54" s="537"/>
      <c r="D54" s="541"/>
      <c r="E54" s="9" t="s">
        <v>66</v>
      </c>
      <c r="F54" s="78"/>
      <c r="G54" s="78">
        <v>100</v>
      </c>
      <c r="H54" s="170">
        <v>2</v>
      </c>
      <c r="I54" s="193" t="s">
        <v>5</v>
      </c>
      <c r="J54" s="194" t="s">
        <v>104</v>
      </c>
      <c r="K54" s="176" t="s">
        <v>112</v>
      </c>
      <c r="L54" s="166"/>
      <c r="M54" s="25"/>
      <c r="N54" s="119"/>
      <c r="O54" s="84"/>
      <c r="P54" s="84"/>
      <c r="Q54" s="97" t="str">
        <f t="shared" si="9"/>
        <v>○</v>
      </c>
      <c r="R54" s="84"/>
      <c r="S54" s="84"/>
      <c r="T54" s="84"/>
      <c r="U54" s="84"/>
      <c r="V54" s="84"/>
      <c r="W54" s="84"/>
      <c r="X54" s="85"/>
      <c r="Y54" s="150">
        <f t="shared" si="11"/>
        <v>2</v>
      </c>
      <c r="Z54" s="239">
        <f t="shared" si="11"/>
        <v>2</v>
      </c>
      <c r="AA54" s="119"/>
      <c r="AB54" s="84"/>
      <c r="AC54" s="86" t="str">
        <f>IF($G54&lt;60,"","○")</f>
        <v>○</v>
      </c>
      <c r="AD54" s="84"/>
      <c r="AE54" s="85"/>
      <c r="AF54" s="23"/>
      <c r="AG54" s="24"/>
      <c r="AH54" s="24"/>
      <c r="AI54" s="49">
        <f t="shared" si="10"/>
        <v>2</v>
      </c>
      <c r="AJ54" s="24"/>
      <c r="AK54" s="25"/>
      <c r="AL54" s="56">
        <f t="shared" si="12"/>
        <v>2</v>
      </c>
      <c r="AM54" s="49">
        <f t="shared" si="12"/>
        <v>2</v>
      </c>
      <c r="AN54" s="24"/>
      <c r="AO54" s="24"/>
      <c r="AP54" s="25"/>
    </row>
    <row r="55" spans="2:43" s="4" customFormat="1" ht="10.5" customHeight="1">
      <c r="B55" s="537"/>
      <c r="C55" s="537"/>
      <c r="D55" s="541"/>
      <c r="E55" s="9" t="s">
        <v>48</v>
      </c>
      <c r="F55" s="74"/>
      <c r="G55" s="78">
        <v>100</v>
      </c>
      <c r="H55" s="163">
        <v>1</v>
      </c>
      <c r="I55" s="193" t="s">
        <v>5</v>
      </c>
      <c r="J55" s="194" t="s">
        <v>106</v>
      </c>
      <c r="K55" s="176" t="s">
        <v>112</v>
      </c>
      <c r="L55" s="166"/>
      <c r="M55" s="25"/>
      <c r="N55" s="119"/>
      <c r="O55" s="84"/>
      <c r="P55" s="84"/>
      <c r="Q55" s="86" t="str">
        <f t="shared" si="9"/>
        <v>○</v>
      </c>
      <c r="R55" s="84"/>
      <c r="S55" s="84"/>
      <c r="T55" s="84"/>
      <c r="U55" s="84"/>
      <c r="V55" s="84"/>
      <c r="W55" s="84"/>
      <c r="X55" s="85"/>
      <c r="Y55" s="150">
        <f t="shared" si="11"/>
        <v>1</v>
      </c>
      <c r="Z55" s="239">
        <f t="shared" si="11"/>
        <v>1</v>
      </c>
      <c r="AA55" s="119"/>
      <c r="AB55" s="84"/>
      <c r="AC55" s="84"/>
      <c r="AD55" s="86" t="str">
        <f>IF($G55&lt;60,"","○")</f>
        <v>○</v>
      </c>
      <c r="AE55" s="85"/>
      <c r="AF55" s="23"/>
      <c r="AG55" s="24"/>
      <c r="AH55" s="24"/>
      <c r="AI55" s="49">
        <f t="shared" si="10"/>
        <v>1</v>
      </c>
      <c r="AJ55" s="24"/>
      <c r="AK55" s="25"/>
      <c r="AL55" s="56">
        <f t="shared" si="12"/>
        <v>1</v>
      </c>
      <c r="AM55" s="49">
        <f t="shared" si="12"/>
        <v>1</v>
      </c>
      <c r="AN55" s="24"/>
      <c r="AO55" s="24"/>
      <c r="AP55" s="25"/>
    </row>
    <row r="56" spans="2:43" s="4" customFormat="1" ht="10.5" customHeight="1">
      <c r="B56" s="537"/>
      <c r="C56" s="537"/>
      <c r="D56" s="541"/>
      <c r="E56" s="9" t="s">
        <v>6</v>
      </c>
      <c r="F56" s="74"/>
      <c r="G56" s="78">
        <v>100</v>
      </c>
      <c r="H56" s="163">
        <v>1</v>
      </c>
      <c r="I56" s="193" t="s">
        <v>5</v>
      </c>
      <c r="J56" s="194" t="s">
        <v>106</v>
      </c>
      <c r="K56" s="176" t="s">
        <v>112</v>
      </c>
      <c r="L56" s="162"/>
      <c r="M56" s="35"/>
      <c r="N56" s="119"/>
      <c r="O56" s="84"/>
      <c r="P56" s="84"/>
      <c r="Q56" s="86" t="str">
        <f t="shared" si="9"/>
        <v>○</v>
      </c>
      <c r="R56" s="84"/>
      <c r="S56" s="84"/>
      <c r="T56" s="84"/>
      <c r="U56" s="84"/>
      <c r="V56" s="84"/>
      <c r="W56" s="84"/>
      <c r="X56" s="85"/>
      <c r="Y56" s="150">
        <f t="shared" si="11"/>
        <v>1</v>
      </c>
      <c r="Z56" s="239">
        <f t="shared" si="11"/>
        <v>1</v>
      </c>
      <c r="AA56" s="203" t="str">
        <f>IF($G56&lt;60,"","○")</f>
        <v>○</v>
      </c>
      <c r="AB56" s="84"/>
      <c r="AC56" s="84"/>
      <c r="AD56" s="84"/>
      <c r="AE56" s="85"/>
      <c r="AF56" s="23"/>
      <c r="AG56" s="24"/>
      <c r="AH56" s="24"/>
      <c r="AI56" s="49">
        <f t="shared" si="10"/>
        <v>1</v>
      </c>
      <c r="AJ56" s="24"/>
      <c r="AK56" s="25"/>
      <c r="AL56" s="56">
        <f t="shared" si="12"/>
        <v>1</v>
      </c>
      <c r="AM56" s="49">
        <f t="shared" si="12"/>
        <v>1</v>
      </c>
      <c r="AN56" s="24"/>
      <c r="AO56" s="24"/>
      <c r="AP56" s="25"/>
    </row>
    <row r="57" spans="2:43" s="4" customFormat="1" ht="10.5" customHeight="1">
      <c r="B57" s="537"/>
      <c r="C57" s="537"/>
      <c r="D57" s="541"/>
      <c r="E57" s="9" t="s">
        <v>60</v>
      </c>
      <c r="F57" s="74"/>
      <c r="G57" s="78">
        <v>100</v>
      </c>
      <c r="H57" s="163">
        <v>1</v>
      </c>
      <c r="I57" s="193" t="s">
        <v>5</v>
      </c>
      <c r="J57" s="194" t="s">
        <v>106</v>
      </c>
      <c r="K57" s="176" t="s">
        <v>112</v>
      </c>
      <c r="L57" s="162"/>
      <c r="M57" s="35"/>
      <c r="N57" s="119"/>
      <c r="O57" s="84"/>
      <c r="P57" s="84"/>
      <c r="Q57" s="86" t="str">
        <f t="shared" si="9"/>
        <v>○</v>
      </c>
      <c r="R57" s="84"/>
      <c r="S57" s="84"/>
      <c r="T57" s="84"/>
      <c r="U57" s="84"/>
      <c r="V57" s="84"/>
      <c r="W57" s="84"/>
      <c r="X57" s="85"/>
      <c r="Y57" s="150">
        <f t="shared" si="11"/>
        <v>1</v>
      </c>
      <c r="Z57" s="239">
        <f t="shared" si="11"/>
        <v>1</v>
      </c>
      <c r="AA57" s="203" t="str">
        <f>IF($G57&lt;60,"","○")</f>
        <v>○</v>
      </c>
      <c r="AB57" s="84"/>
      <c r="AC57" s="84"/>
      <c r="AD57" s="84"/>
      <c r="AE57" s="85"/>
      <c r="AF57" s="23"/>
      <c r="AG57" s="24"/>
      <c r="AH57" s="24"/>
      <c r="AI57" s="49">
        <f t="shared" si="10"/>
        <v>1</v>
      </c>
      <c r="AJ57" s="24"/>
      <c r="AK57" s="25"/>
      <c r="AL57" s="56">
        <f t="shared" si="12"/>
        <v>1</v>
      </c>
      <c r="AM57" s="49">
        <f t="shared" si="12"/>
        <v>1</v>
      </c>
      <c r="AN57" s="49">
        <f>IF($G57&lt;60,"",$H57)</f>
        <v>1</v>
      </c>
      <c r="AO57" s="24"/>
      <c r="AP57" s="25"/>
    </row>
    <row r="58" spans="2:43" s="4" customFormat="1" ht="10.5" customHeight="1">
      <c r="B58" s="537"/>
      <c r="C58" s="537"/>
      <c r="D58" s="541"/>
      <c r="E58" s="9" t="s">
        <v>75</v>
      </c>
      <c r="F58" s="74"/>
      <c r="G58" s="78">
        <v>100</v>
      </c>
      <c r="H58" s="163">
        <v>1</v>
      </c>
      <c r="I58" s="193" t="s">
        <v>5</v>
      </c>
      <c r="J58" s="194" t="s">
        <v>106</v>
      </c>
      <c r="K58" s="176" t="s">
        <v>112</v>
      </c>
      <c r="L58" s="162"/>
      <c r="M58" s="35"/>
      <c r="N58" s="119"/>
      <c r="O58" s="84"/>
      <c r="P58" s="84"/>
      <c r="Q58" s="86" t="str">
        <f t="shared" si="9"/>
        <v>○</v>
      </c>
      <c r="R58" s="84"/>
      <c r="S58" s="84"/>
      <c r="T58" s="84"/>
      <c r="U58" s="84"/>
      <c r="V58" s="84"/>
      <c r="W58" s="84"/>
      <c r="X58" s="85"/>
      <c r="Y58" s="150">
        <f t="shared" si="11"/>
        <v>1</v>
      </c>
      <c r="Z58" s="239">
        <f t="shared" si="11"/>
        <v>1</v>
      </c>
      <c r="AA58" s="203" t="str">
        <f>IF($G58&lt;60,"","○")</f>
        <v>○</v>
      </c>
      <c r="AB58" s="84"/>
      <c r="AC58" s="84"/>
      <c r="AD58" s="84"/>
      <c r="AE58" s="85"/>
      <c r="AF58" s="23"/>
      <c r="AG58" s="24"/>
      <c r="AH58" s="24"/>
      <c r="AI58" s="49">
        <f t="shared" si="10"/>
        <v>1</v>
      </c>
      <c r="AJ58" s="24"/>
      <c r="AK58" s="25"/>
      <c r="AL58" s="56">
        <f t="shared" si="12"/>
        <v>1</v>
      </c>
      <c r="AM58" s="49">
        <f t="shared" si="12"/>
        <v>1</v>
      </c>
      <c r="AN58" s="24"/>
      <c r="AO58" s="24"/>
      <c r="AP58" s="25"/>
    </row>
    <row r="59" spans="2:43" s="4" customFormat="1" ht="10.5" customHeight="1">
      <c r="B59" s="537"/>
      <c r="C59" s="537"/>
      <c r="D59" s="541"/>
      <c r="E59" s="9" t="s">
        <v>62</v>
      </c>
      <c r="F59" s="74"/>
      <c r="G59" s="78">
        <v>100</v>
      </c>
      <c r="H59" s="163">
        <v>1</v>
      </c>
      <c r="I59" s="193" t="s">
        <v>5</v>
      </c>
      <c r="J59" s="194" t="s">
        <v>105</v>
      </c>
      <c r="K59" s="176" t="s">
        <v>112</v>
      </c>
      <c r="L59" s="166"/>
      <c r="M59" s="25"/>
      <c r="N59" s="119"/>
      <c r="O59" s="84"/>
      <c r="P59" s="84"/>
      <c r="Q59" s="86" t="str">
        <f t="shared" si="9"/>
        <v>○</v>
      </c>
      <c r="R59" s="84"/>
      <c r="S59" s="84"/>
      <c r="T59" s="84"/>
      <c r="U59" s="84"/>
      <c r="V59" s="84"/>
      <c r="W59" s="84"/>
      <c r="X59" s="85"/>
      <c r="Y59" s="150">
        <f t="shared" si="11"/>
        <v>1</v>
      </c>
      <c r="Z59" s="239">
        <f t="shared" si="11"/>
        <v>1</v>
      </c>
      <c r="AA59" s="119"/>
      <c r="AB59" s="86" t="str">
        <f>IF($G59&lt;60,"","○")</f>
        <v>○</v>
      </c>
      <c r="AC59" s="84"/>
      <c r="AD59" s="84"/>
      <c r="AE59" s="85"/>
      <c r="AF59" s="23"/>
      <c r="AG59" s="24"/>
      <c r="AH59" s="24"/>
      <c r="AI59" s="49">
        <f t="shared" si="10"/>
        <v>1</v>
      </c>
      <c r="AJ59" s="24"/>
      <c r="AK59" s="25"/>
      <c r="AL59" s="56">
        <f t="shared" si="12"/>
        <v>1</v>
      </c>
      <c r="AM59" s="49">
        <f t="shared" si="12"/>
        <v>1</v>
      </c>
      <c r="AN59" s="24"/>
      <c r="AO59" s="24"/>
      <c r="AP59" s="25"/>
    </row>
    <row r="60" spans="2:43" ht="10.5" customHeight="1">
      <c r="B60" s="537"/>
      <c r="C60" s="537"/>
      <c r="D60" s="541"/>
      <c r="E60" s="9" t="s">
        <v>61</v>
      </c>
      <c r="F60" s="74"/>
      <c r="G60" s="78">
        <v>100</v>
      </c>
      <c r="H60" s="163">
        <v>1</v>
      </c>
      <c r="I60" s="193" t="s">
        <v>5</v>
      </c>
      <c r="J60" s="194" t="s">
        <v>106</v>
      </c>
      <c r="K60" s="176" t="s">
        <v>112</v>
      </c>
      <c r="L60" s="224"/>
      <c r="M60" s="38"/>
      <c r="N60" s="119"/>
      <c r="O60" s="84"/>
      <c r="P60" s="84"/>
      <c r="Q60" s="86" t="str">
        <f t="shared" si="9"/>
        <v>○</v>
      </c>
      <c r="R60" s="84"/>
      <c r="S60" s="84"/>
      <c r="T60" s="84"/>
      <c r="U60" s="84"/>
      <c r="V60" s="84"/>
      <c r="W60" s="84"/>
      <c r="X60" s="85"/>
      <c r="Y60" s="150">
        <f t="shared" si="11"/>
        <v>1</v>
      </c>
      <c r="Z60" s="239">
        <f t="shared" si="11"/>
        <v>1</v>
      </c>
      <c r="AA60" s="119"/>
      <c r="AB60" s="86" t="str">
        <f>IF($G60&lt;60,"","○")</f>
        <v>○</v>
      </c>
      <c r="AC60" s="84"/>
      <c r="AD60" s="84"/>
      <c r="AE60" s="85"/>
      <c r="AF60" s="23"/>
      <c r="AG60" s="24"/>
      <c r="AH60" s="24"/>
      <c r="AI60" s="49">
        <f t="shared" si="10"/>
        <v>1</v>
      </c>
      <c r="AJ60" s="24"/>
      <c r="AK60" s="25"/>
      <c r="AL60" s="56">
        <f t="shared" si="12"/>
        <v>1</v>
      </c>
      <c r="AM60" s="49">
        <f t="shared" si="12"/>
        <v>1</v>
      </c>
      <c r="AN60" s="24"/>
      <c r="AO60" s="24"/>
      <c r="AP60" s="25"/>
      <c r="AQ60" s="1"/>
    </row>
    <row r="61" spans="2:43" ht="10.5" customHeight="1">
      <c r="B61" s="537"/>
      <c r="C61" s="537"/>
      <c r="D61" s="541"/>
      <c r="E61" s="9" t="s">
        <v>59</v>
      </c>
      <c r="F61" s="74"/>
      <c r="G61" s="78">
        <v>100</v>
      </c>
      <c r="H61" s="163">
        <v>1</v>
      </c>
      <c r="I61" s="193" t="s">
        <v>5</v>
      </c>
      <c r="J61" s="194" t="s">
        <v>105</v>
      </c>
      <c r="K61" s="176" t="s">
        <v>112</v>
      </c>
      <c r="L61" s="162"/>
      <c r="M61" s="35"/>
      <c r="N61" s="119"/>
      <c r="O61" s="84"/>
      <c r="P61" s="84"/>
      <c r="Q61" s="86" t="str">
        <f t="shared" si="9"/>
        <v>○</v>
      </c>
      <c r="R61" s="84"/>
      <c r="S61" s="84"/>
      <c r="T61" s="84"/>
      <c r="U61" s="84"/>
      <c r="V61" s="84"/>
      <c r="W61" s="84"/>
      <c r="X61" s="85"/>
      <c r="Y61" s="150">
        <f t="shared" si="11"/>
        <v>1</v>
      </c>
      <c r="Z61" s="239">
        <f t="shared" si="11"/>
        <v>1</v>
      </c>
      <c r="AA61" s="119"/>
      <c r="AB61" s="86" t="str">
        <f>IF($G61&lt;60,"","○")</f>
        <v>○</v>
      </c>
      <c r="AC61" s="84"/>
      <c r="AD61" s="84"/>
      <c r="AE61" s="85"/>
      <c r="AF61" s="23"/>
      <c r="AG61" s="24"/>
      <c r="AH61" s="24"/>
      <c r="AI61" s="49">
        <f t="shared" si="10"/>
        <v>1</v>
      </c>
      <c r="AJ61" s="24"/>
      <c r="AK61" s="25"/>
      <c r="AL61" s="56">
        <f t="shared" si="12"/>
        <v>1</v>
      </c>
      <c r="AM61" s="49">
        <f t="shared" si="12"/>
        <v>1</v>
      </c>
      <c r="AN61" s="24"/>
      <c r="AO61" s="24"/>
      <c r="AP61" s="25"/>
      <c r="AQ61" s="1"/>
    </row>
    <row r="62" spans="2:43" ht="10.5" customHeight="1">
      <c r="B62" s="537"/>
      <c r="C62" s="537"/>
      <c r="D62" s="541"/>
      <c r="E62" s="9" t="s">
        <v>7</v>
      </c>
      <c r="F62" s="74"/>
      <c r="G62" s="78">
        <v>100</v>
      </c>
      <c r="H62" s="163">
        <v>1</v>
      </c>
      <c r="I62" s="193" t="s">
        <v>5</v>
      </c>
      <c r="J62" s="194" t="s">
        <v>106</v>
      </c>
      <c r="K62" s="176" t="s">
        <v>112</v>
      </c>
      <c r="L62" s="166"/>
      <c r="M62" s="25"/>
      <c r="N62" s="119"/>
      <c r="O62" s="86" t="str">
        <f>IF($G62&lt;60,"","○")</f>
        <v>○</v>
      </c>
      <c r="P62" s="84"/>
      <c r="Q62" s="84"/>
      <c r="R62" s="84"/>
      <c r="S62" s="84"/>
      <c r="T62" s="84"/>
      <c r="U62" s="84"/>
      <c r="V62" s="84"/>
      <c r="W62" s="84"/>
      <c r="X62" s="85"/>
      <c r="Y62" s="150">
        <f t="shared" si="11"/>
        <v>1</v>
      </c>
      <c r="Z62" s="172"/>
      <c r="AA62" s="119"/>
      <c r="AB62" s="84"/>
      <c r="AC62" s="84"/>
      <c r="AD62" s="84"/>
      <c r="AE62" s="85"/>
      <c r="AF62" s="23"/>
      <c r="AG62" s="24"/>
      <c r="AH62" s="24"/>
      <c r="AI62" s="49">
        <f t="shared" si="10"/>
        <v>1</v>
      </c>
      <c r="AJ62" s="24"/>
      <c r="AK62" s="25"/>
      <c r="AL62" s="56">
        <f t="shared" si="12"/>
        <v>1</v>
      </c>
      <c r="AM62" s="49">
        <f t="shared" si="12"/>
        <v>1</v>
      </c>
      <c r="AN62" s="24"/>
      <c r="AO62" s="24"/>
      <c r="AP62" s="25"/>
      <c r="AQ62" s="1"/>
    </row>
    <row r="63" spans="2:43" ht="10.5" customHeight="1">
      <c r="B63" s="537"/>
      <c r="C63" s="537"/>
      <c r="D63" s="542"/>
      <c r="E63" s="420" t="s">
        <v>192</v>
      </c>
      <c r="F63" s="76"/>
      <c r="G63" s="78">
        <v>100</v>
      </c>
      <c r="H63" s="170">
        <v>1</v>
      </c>
      <c r="I63" s="193" t="s">
        <v>5</v>
      </c>
      <c r="J63" s="194" t="s">
        <v>105</v>
      </c>
      <c r="K63" s="176" t="s">
        <v>112</v>
      </c>
      <c r="L63" s="421"/>
      <c r="M63" s="111"/>
      <c r="N63" s="141"/>
      <c r="O63" s="96"/>
      <c r="P63" s="96"/>
      <c r="Q63" s="86" t="str">
        <f>IF($G63&lt;60,"","○")</f>
        <v>○</v>
      </c>
      <c r="R63" s="96"/>
      <c r="S63" s="96"/>
      <c r="T63" s="96"/>
      <c r="U63" s="96"/>
      <c r="V63" s="96"/>
      <c r="W63" s="96"/>
      <c r="X63" s="98"/>
      <c r="Y63" s="150">
        <f t="shared" si="11"/>
        <v>1</v>
      </c>
      <c r="Z63" s="239">
        <f t="shared" si="11"/>
        <v>1</v>
      </c>
      <c r="AA63" s="141"/>
      <c r="AB63" s="96"/>
      <c r="AC63" s="96"/>
      <c r="AD63" s="84"/>
      <c r="AE63" s="103" t="str">
        <f>IF($G63&lt;60,"","○")</f>
        <v>○</v>
      </c>
      <c r="AF63" s="33"/>
      <c r="AG63" s="34"/>
      <c r="AH63" s="34"/>
      <c r="AI63" s="124">
        <f>IF($G63&lt;60,"",$H63)</f>
        <v>1</v>
      </c>
      <c r="AJ63" s="124">
        <f>IF($G63&lt;60,"",$H63)</f>
        <v>1</v>
      </c>
      <c r="AK63" s="35"/>
      <c r="AL63" s="220"/>
      <c r="AM63" s="125"/>
      <c r="AN63" s="34"/>
      <c r="AO63" s="422"/>
      <c r="AP63" s="58">
        <f>IF($G63&lt;60,"",$H63)</f>
        <v>1</v>
      </c>
      <c r="AQ63" s="1"/>
    </row>
    <row r="64" spans="2:43" ht="10.5" customHeight="1">
      <c r="B64" s="537"/>
      <c r="C64" s="537"/>
      <c r="D64" s="542"/>
      <c r="E64" s="11" t="s">
        <v>8</v>
      </c>
      <c r="F64" s="206"/>
      <c r="G64" s="204" t="s">
        <v>53</v>
      </c>
      <c r="H64" s="171">
        <v>1</v>
      </c>
      <c r="I64" s="195" t="s">
        <v>5</v>
      </c>
      <c r="J64" s="196" t="s">
        <v>100</v>
      </c>
      <c r="K64" s="198" t="s">
        <v>118</v>
      </c>
      <c r="L64" s="162"/>
      <c r="M64" s="35"/>
      <c r="N64" s="141"/>
      <c r="O64" s="96"/>
      <c r="P64" s="96"/>
      <c r="Q64" s="96"/>
      <c r="R64" s="96"/>
      <c r="S64" s="96"/>
      <c r="T64" s="96"/>
      <c r="U64" s="97" t="str">
        <f>IF($G64&lt;&gt;"○","","○")</f>
        <v>○</v>
      </c>
      <c r="V64" s="96"/>
      <c r="W64" s="96"/>
      <c r="X64" s="98"/>
      <c r="Y64" s="151">
        <f>IF($G64&lt;&gt;"○","",$H64)</f>
        <v>1</v>
      </c>
      <c r="Z64" s="239">
        <f>IF($G64&lt;&gt;"○","",$H64)</f>
        <v>1</v>
      </c>
      <c r="AA64" s="141"/>
      <c r="AB64" s="96"/>
      <c r="AC64" s="96"/>
      <c r="AD64" s="96"/>
      <c r="AE64" s="98"/>
      <c r="AF64" s="123"/>
      <c r="AG64" s="125"/>
      <c r="AH64" s="125"/>
      <c r="AI64" s="124">
        <f>IF($G64&lt;&gt;"○","",$H64)</f>
        <v>1</v>
      </c>
      <c r="AJ64" s="124">
        <f>IF($G64&lt;&gt;"○","",$H64)</f>
        <v>1</v>
      </c>
      <c r="AK64" s="126"/>
      <c r="AL64" s="220"/>
      <c r="AM64" s="125"/>
      <c r="AN64" s="125"/>
      <c r="AO64" s="65"/>
      <c r="AP64" s="58">
        <f>IF($G64&lt;&gt;"○","",$H64)</f>
        <v>1</v>
      </c>
      <c r="AQ64" s="1"/>
    </row>
    <row r="65" spans="1:43" ht="10.5" customHeight="1">
      <c r="A65" s="63"/>
      <c r="B65" s="536" t="s">
        <v>9</v>
      </c>
      <c r="C65" s="536" t="s">
        <v>2</v>
      </c>
      <c r="D65" s="538" t="s">
        <v>13</v>
      </c>
      <c r="E65" s="269" t="s">
        <v>185</v>
      </c>
      <c r="F65" s="270"/>
      <c r="G65" s="271">
        <v>100</v>
      </c>
      <c r="H65" s="272">
        <v>2</v>
      </c>
      <c r="I65" s="273" t="s">
        <v>119</v>
      </c>
      <c r="J65" s="273" t="s">
        <v>109</v>
      </c>
      <c r="K65" s="274" t="s">
        <v>112</v>
      </c>
      <c r="L65" s="275">
        <f t="shared" ref="L65:M67" si="13">IF($G65&lt;60,"",$H65)</f>
        <v>2</v>
      </c>
      <c r="M65" s="229">
        <f t="shared" si="13"/>
        <v>2</v>
      </c>
      <c r="N65" s="99" t="str">
        <f>IF($G65&lt;60,"","◎")</f>
        <v>◎</v>
      </c>
      <c r="O65" s="276"/>
      <c r="P65" s="276"/>
      <c r="Q65" s="276"/>
      <c r="R65" s="276"/>
      <c r="S65" s="276"/>
      <c r="T65" s="276"/>
      <c r="U65" s="276"/>
      <c r="V65" s="276"/>
      <c r="W65" s="276"/>
      <c r="X65" s="277"/>
      <c r="Y65" s="278">
        <f t="shared" ref="Y65:Z79" si="14">IF($G65&lt;60,"",$H65)</f>
        <v>2</v>
      </c>
      <c r="Z65" s="272"/>
      <c r="AA65" s="279"/>
      <c r="AB65" s="276"/>
      <c r="AC65" s="276"/>
      <c r="AD65" s="276"/>
      <c r="AE65" s="277"/>
      <c r="AF65" s="280">
        <f>IF($G65&lt;60,"",$H65)</f>
        <v>2</v>
      </c>
      <c r="AG65" s="281"/>
      <c r="AH65" s="281"/>
      <c r="AI65" s="281"/>
      <c r="AJ65" s="282">
        <f t="shared" ref="AJ65:AJ72" si="15">IF($G65&lt;60,"",$H65)</f>
        <v>2</v>
      </c>
      <c r="AK65" s="283"/>
      <c r="AL65" s="284"/>
      <c r="AM65" s="281"/>
      <c r="AN65" s="281"/>
      <c r="AO65" s="281"/>
      <c r="AP65" s="283"/>
      <c r="AQ65" s="1"/>
    </row>
    <row r="66" spans="1:43" ht="10.5" customHeight="1">
      <c r="A66" s="4"/>
      <c r="B66" s="537"/>
      <c r="C66" s="537"/>
      <c r="D66" s="539"/>
      <c r="E66" s="463" t="s">
        <v>161</v>
      </c>
      <c r="F66" s="209"/>
      <c r="G66" s="74">
        <v>100</v>
      </c>
      <c r="H66" s="167">
        <v>1</v>
      </c>
      <c r="I66" s="188" t="s">
        <v>99</v>
      </c>
      <c r="J66" s="188" t="s">
        <v>163</v>
      </c>
      <c r="K66" s="176" t="s">
        <v>113</v>
      </c>
      <c r="L66" s="227">
        <f t="shared" si="13"/>
        <v>1</v>
      </c>
      <c r="M66" s="232">
        <f t="shared" si="13"/>
        <v>1</v>
      </c>
      <c r="N66" s="119"/>
      <c r="O66" s="84"/>
      <c r="P66" s="84"/>
      <c r="Q66" s="84"/>
      <c r="R66" s="84"/>
      <c r="S66" s="93" t="str">
        <f>IF($G66&lt;60,"","◎")</f>
        <v>◎</v>
      </c>
      <c r="T66" s="84"/>
      <c r="U66" s="84"/>
      <c r="V66" s="84"/>
      <c r="W66" s="84"/>
      <c r="X66" s="85"/>
      <c r="Y66" s="150">
        <f t="shared" si="14"/>
        <v>1</v>
      </c>
      <c r="Z66" s="167"/>
      <c r="AA66" s="119"/>
      <c r="AB66" s="84"/>
      <c r="AC66" s="84"/>
      <c r="AD66" s="84"/>
      <c r="AE66" s="85"/>
      <c r="AF66" s="56">
        <f>IF($G66&lt;60,"",$H66)</f>
        <v>1</v>
      </c>
      <c r="AG66" s="24"/>
      <c r="AH66" s="24"/>
      <c r="AI66" s="24"/>
      <c r="AJ66" s="49">
        <f t="shared" si="15"/>
        <v>1</v>
      </c>
      <c r="AK66" s="53">
        <f>IF($G66&lt;60,"",$H66)</f>
        <v>1</v>
      </c>
      <c r="AL66" s="23"/>
      <c r="AM66" s="24"/>
      <c r="AN66" s="24"/>
      <c r="AO66" s="24"/>
      <c r="AP66" s="25"/>
      <c r="AQ66" s="1"/>
    </row>
    <row r="67" spans="1:43" ht="10.5" customHeight="1">
      <c r="A67" s="4"/>
      <c r="B67" s="537"/>
      <c r="C67" s="537"/>
      <c r="D67" s="540"/>
      <c r="E67" s="285" t="s">
        <v>186</v>
      </c>
      <c r="F67" s="206"/>
      <c r="G67" s="76">
        <v>100</v>
      </c>
      <c r="H67" s="161">
        <v>2</v>
      </c>
      <c r="I67" s="185" t="s">
        <v>99</v>
      </c>
      <c r="J67" s="186" t="s">
        <v>134</v>
      </c>
      <c r="K67" s="177" t="s">
        <v>135</v>
      </c>
      <c r="L67" s="228">
        <f t="shared" si="13"/>
        <v>2</v>
      </c>
      <c r="M67" s="266">
        <f t="shared" si="13"/>
        <v>2</v>
      </c>
      <c r="N67" s="286"/>
      <c r="O67" s="287"/>
      <c r="P67" s="108" t="str">
        <f>IF($G67&lt;60,"","◎")</f>
        <v>◎</v>
      </c>
      <c r="Q67" s="287"/>
      <c r="R67" s="287"/>
      <c r="S67" s="287"/>
      <c r="T67" s="287"/>
      <c r="U67" s="287"/>
      <c r="V67" s="287"/>
      <c r="W67" s="287"/>
      <c r="X67" s="288"/>
      <c r="Y67" s="151">
        <f t="shared" si="14"/>
        <v>2</v>
      </c>
      <c r="Z67" s="268">
        <f>IF($G67&lt;60,"",$H67)</f>
        <v>2</v>
      </c>
      <c r="AA67" s="141"/>
      <c r="AB67" s="96"/>
      <c r="AC67" s="96"/>
      <c r="AD67" s="96"/>
      <c r="AE67" s="98"/>
      <c r="AF67" s="61">
        <f>IF($G67&lt;60,"",$H67)</f>
        <v>2</v>
      </c>
      <c r="AG67" s="289">
        <f>IF($G67&lt;60,"",$H67)</f>
        <v>2</v>
      </c>
      <c r="AH67" s="34"/>
      <c r="AI67" s="289">
        <f>IF($G67&lt;60,"",$H67)</f>
        <v>2</v>
      </c>
      <c r="AJ67" s="52">
        <f t="shared" si="15"/>
        <v>2</v>
      </c>
      <c r="AK67" s="35"/>
      <c r="AL67" s="33"/>
      <c r="AM67" s="34"/>
      <c r="AN67" s="34"/>
      <c r="AO67" s="34"/>
      <c r="AP67" s="290">
        <f>IF($G67&lt;60,"",$H67)</f>
        <v>2</v>
      </c>
      <c r="AQ67" s="1"/>
    </row>
    <row r="68" spans="1:43" ht="10.5" customHeight="1">
      <c r="A68" s="4"/>
      <c r="B68" s="537"/>
      <c r="C68" s="537"/>
      <c r="D68" s="548" t="s">
        <v>5</v>
      </c>
      <c r="E68" s="464" t="s">
        <v>162</v>
      </c>
      <c r="F68" s="211"/>
      <c r="G68" s="73">
        <v>100</v>
      </c>
      <c r="H68" s="165">
        <v>1</v>
      </c>
      <c r="I68" s="191" t="s">
        <v>5</v>
      </c>
      <c r="J68" s="191" t="s">
        <v>164</v>
      </c>
      <c r="K68" s="178" t="s">
        <v>113</v>
      </c>
      <c r="L68" s="225">
        <f>IF($G68&lt;60,"",$H68)</f>
        <v>1</v>
      </c>
      <c r="M68" s="233"/>
      <c r="N68" s="292"/>
      <c r="O68" s="81"/>
      <c r="P68" s="81"/>
      <c r="Q68" s="81"/>
      <c r="R68" s="81"/>
      <c r="S68" s="82" t="str">
        <f>IF($G68&lt;60,"","○")</f>
        <v>○</v>
      </c>
      <c r="T68" s="81"/>
      <c r="U68" s="81"/>
      <c r="V68" s="81"/>
      <c r="W68" s="81"/>
      <c r="X68" s="293"/>
      <c r="Y68" s="152">
        <f t="shared" si="14"/>
        <v>1</v>
      </c>
      <c r="Z68" s="165"/>
      <c r="AA68" s="292"/>
      <c r="AB68" s="81"/>
      <c r="AC68" s="81"/>
      <c r="AD68" s="81"/>
      <c r="AE68" s="293"/>
      <c r="AF68" s="225">
        <f>IF($G68&lt;60,"",$H68)</f>
        <v>1</v>
      </c>
      <c r="AG68" s="21"/>
      <c r="AH68" s="21"/>
      <c r="AI68" s="21"/>
      <c r="AJ68" s="48">
        <f t="shared" si="15"/>
        <v>1</v>
      </c>
      <c r="AK68" s="294">
        <f>IF($G68&lt;60,"",$H68)</f>
        <v>1</v>
      </c>
      <c r="AL68" s="20"/>
      <c r="AM68" s="21"/>
      <c r="AN68" s="21"/>
      <c r="AO68" s="21"/>
      <c r="AP68" s="22"/>
      <c r="AQ68" s="1"/>
    </row>
    <row r="69" spans="1:43" ht="10.5" customHeight="1">
      <c r="A69" s="4"/>
      <c r="B69" s="537"/>
      <c r="C69" s="537"/>
      <c r="D69" s="548"/>
      <c r="E69" s="295" t="s">
        <v>187</v>
      </c>
      <c r="F69" s="296"/>
      <c r="G69" s="74">
        <v>100</v>
      </c>
      <c r="H69" s="297">
        <v>2</v>
      </c>
      <c r="I69" s="298" t="s">
        <v>5</v>
      </c>
      <c r="J69" s="298" t="s">
        <v>163</v>
      </c>
      <c r="K69" s="299" t="s">
        <v>112</v>
      </c>
      <c r="L69" s="227">
        <f>IF($G69&lt;60,"",$H69)</f>
        <v>2</v>
      </c>
      <c r="M69" s="300"/>
      <c r="N69" s="301"/>
      <c r="O69" s="302"/>
      <c r="P69" s="86" t="str">
        <f>IF($G69&lt;60,"","○")</f>
        <v>○</v>
      </c>
      <c r="Q69" s="302"/>
      <c r="R69" s="302"/>
      <c r="S69" s="302"/>
      <c r="T69" s="302"/>
      <c r="U69" s="302"/>
      <c r="V69" s="302"/>
      <c r="W69" s="302"/>
      <c r="X69" s="303"/>
      <c r="Y69" s="150">
        <f t="shared" si="14"/>
        <v>2</v>
      </c>
      <c r="Z69" s="239">
        <f>IF($G69&lt;60,"",$H69)</f>
        <v>2</v>
      </c>
      <c r="AA69" s="301"/>
      <c r="AB69" s="302"/>
      <c r="AC69" s="302"/>
      <c r="AD69" s="302"/>
      <c r="AE69" s="303"/>
      <c r="AF69" s="56">
        <f t="shared" ref="AF69:AH81" si="16">IF($G69&lt;60,"",$H69)</f>
        <v>2</v>
      </c>
      <c r="AG69" s="49">
        <f t="shared" si="16"/>
        <v>2</v>
      </c>
      <c r="AH69" s="24"/>
      <c r="AI69" s="49">
        <f t="shared" ref="AI69:AJ82" si="17">IF($G69&lt;60,"",$H69)</f>
        <v>2</v>
      </c>
      <c r="AJ69" s="49">
        <f t="shared" si="15"/>
        <v>2</v>
      </c>
      <c r="AK69" s="300"/>
      <c r="AL69" s="304"/>
      <c r="AM69" s="305"/>
      <c r="AN69" s="305"/>
      <c r="AO69" s="305"/>
      <c r="AP69" s="53">
        <f t="shared" ref="AP69:AP77" si="18">IF($G69&lt;60,"",$H69)</f>
        <v>2</v>
      </c>
      <c r="AQ69" s="1"/>
    </row>
    <row r="70" spans="1:43" ht="10.5" customHeight="1">
      <c r="A70" s="4"/>
      <c r="B70" s="537"/>
      <c r="C70" s="547"/>
      <c r="D70" s="548"/>
      <c r="E70" s="146" t="s">
        <v>90</v>
      </c>
      <c r="F70" s="210"/>
      <c r="G70" s="120">
        <v>100</v>
      </c>
      <c r="H70" s="172">
        <v>2</v>
      </c>
      <c r="I70" s="197" t="s">
        <v>5</v>
      </c>
      <c r="J70" s="197" t="s">
        <v>110</v>
      </c>
      <c r="K70" s="184" t="s">
        <v>112</v>
      </c>
      <c r="L70" s="234">
        <f>IF($G70&lt;60,"",$H70)</f>
        <v>2</v>
      </c>
      <c r="M70" s="306"/>
      <c r="N70" s="148"/>
      <c r="O70" s="104"/>
      <c r="P70" s="101" t="str">
        <f>IF($G70&lt;60,"","○")</f>
        <v>○</v>
      </c>
      <c r="Q70" s="104"/>
      <c r="R70" s="104"/>
      <c r="S70" s="104"/>
      <c r="T70" s="104"/>
      <c r="U70" s="104"/>
      <c r="V70" s="104"/>
      <c r="W70" s="104"/>
      <c r="X70" s="105"/>
      <c r="Y70" s="153">
        <f t="shared" si="14"/>
        <v>2</v>
      </c>
      <c r="Z70" s="429">
        <f>IF($G70&lt;60,"",$H70)</f>
        <v>2</v>
      </c>
      <c r="AA70" s="148"/>
      <c r="AB70" s="104"/>
      <c r="AC70" s="104"/>
      <c r="AD70" s="104"/>
      <c r="AE70" s="105"/>
      <c r="AF70" s="147">
        <f t="shared" si="16"/>
        <v>2</v>
      </c>
      <c r="AG70" s="122">
        <f t="shared" si="16"/>
        <v>2</v>
      </c>
      <c r="AH70" s="118"/>
      <c r="AI70" s="122">
        <f t="shared" si="17"/>
        <v>2</v>
      </c>
      <c r="AJ70" s="122">
        <f t="shared" si="15"/>
        <v>2</v>
      </c>
      <c r="AK70" s="111"/>
      <c r="AL70" s="121"/>
      <c r="AM70" s="118"/>
      <c r="AN70" s="118"/>
      <c r="AO70" s="118"/>
      <c r="AP70" s="263">
        <f t="shared" si="18"/>
        <v>2</v>
      </c>
      <c r="AQ70" s="1"/>
    </row>
    <row r="71" spans="1:43" ht="10.5" customHeight="1">
      <c r="A71" s="4"/>
      <c r="B71" s="537"/>
      <c r="C71" s="549" t="s">
        <v>126</v>
      </c>
      <c r="D71" s="536" t="s">
        <v>77</v>
      </c>
      <c r="E71" s="430" t="s">
        <v>10</v>
      </c>
      <c r="F71" s="211"/>
      <c r="G71" s="73">
        <v>100</v>
      </c>
      <c r="H71" s="165">
        <v>2</v>
      </c>
      <c r="I71" s="187" t="s">
        <v>99</v>
      </c>
      <c r="J71" s="187" t="s">
        <v>108</v>
      </c>
      <c r="K71" s="178" t="s">
        <v>112</v>
      </c>
      <c r="L71" s="225">
        <f>IF($G71&lt;60,"",$H71)</f>
        <v>2</v>
      </c>
      <c r="M71" s="229">
        <f>IF($G71&lt;60,"",$H71)</f>
        <v>2</v>
      </c>
      <c r="N71" s="138" t="str">
        <f>IF($G71&lt;60,"","◎")</f>
        <v>◎</v>
      </c>
      <c r="O71" s="81"/>
      <c r="P71" s="82" t="str">
        <f>IF($G71&lt;60,"","○")</f>
        <v>○</v>
      </c>
      <c r="Q71" s="81"/>
      <c r="R71" s="81"/>
      <c r="S71" s="81"/>
      <c r="T71" s="81"/>
      <c r="U71" s="81"/>
      <c r="V71" s="81"/>
      <c r="W71" s="81"/>
      <c r="X71" s="89"/>
      <c r="Y71" s="152">
        <f t="shared" si="14"/>
        <v>2</v>
      </c>
      <c r="Z71" s="315">
        <f>IF($G71&lt;60,"",$H71)</f>
        <v>2</v>
      </c>
      <c r="AA71" s="144"/>
      <c r="AB71" s="81"/>
      <c r="AC71" s="81"/>
      <c r="AD71" s="81"/>
      <c r="AE71" s="89"/>
      <c r="AF71" s="57">
        <f t="shared" si="16"/>
        <v>2</v>
      </c>
      <c r="AG71" s="48">
        <f t="shared" si="16"/>
        <v>2</v>
      </c>
      <c r="AH71" s="21"/>
      <c r="AI71" s="48">
        <f t="shared" si="17"/>
        <v>2</v>
      </c>
      <c r="AJ71" s="48">
        <f t="shared" si="15"/>
        <v>2</v>
      </c>
      <c r="AK71" s="22"/>
      <c r="AL71" s="20"/>
      <c r="AM71" s="21"/>
      <c r="AN71" s="21"/>
      <c r="AO71" s="21"/>
      <c r="AP71" s="62">
        <f t="shared" si="18"/>
        <v>2</v>
      </c>
      <c r="AQ71" s="1"/>
    </row>
    <row r="72" spans="1:43" ht="10.5" customHeight="1">
      <c r="A72" s="4"/>
      <c r="B72" s="537"/>
      <c r="C72" s="550"/>
      <c r="D72" s="537"/>
      <c r="E72" s="307" t="s">
        <v>176</v>
      </c>
      <c r="F72" s="209"/>
      <c r="G72" s="74">
        <v>100</v>
      </c>
      <c r="H72" s="167">
        <v>2</v>
      </c>
      <c r="I72" s="188" t="s">
        <v>99</v>
      </c>
      <c r="J72" s="188" t="s">
        <v>109</v>
      </c>
      <c r="K72" s="176" t="s">
        <v>112</v>
      </c>
      <c r="L72" s="227">
        <f t="shared" ref="L72:M81" si="19">IF($G72&lt;60,"",$H72)</f>
        <v>2</v>
      </c>
      <c r="M72" s="232">
        <f t="shared" si="19"/>
        <v>2</v>
      </c>
      <c r="N72" s="119"/>
      <c r="O72" s="86" t="str">
        <f>IF($G72&lt;60,"","○")</f>
        <v>○</v>
      </c>
      <c r="P72" s="84"/>
      <c r="Q72" s="84"/>
      <c r="R72" s="84"/>
      <c r="S72" s="84"/>
      <c r="T72" s="84"/>
      <c r="U72" s="84"/>
      <c r="V72" s="84"/>
      <c r="W72" s="93" t="str">
        <f>IF($G72&lt;60,"","◎")</f>
        <v>◎</v>
      </c>
      <c r="X72" s="85"/>
      <c r="Y72" s="150">
        <f t="shared" si="14"/>
        <v>2</v>
      </c>
      <c r="Z72" s="239">
        <f>IF($G72&lt;60,"",$H72)</f>
        <v>2</v>
      </c>
      <c r="AA72" s="119"/>
      <c r="AB72" s="84"/>
      <c r="AC72" s="84"/>
      <c r="AD72" s="84"/>
      <c r="AE72" s="103" t="str">
        <f>IF($G72&lt;60,"","○")</f>
        <v>○</v>
      </c>
      <c r="AF72" s="56">
        <f t="shared" si="16"/>
        <v>2</v>
      </c>
      <c r="AG72" s="49">
        <f t="shared" si="16"/>
        <v>2</v>
      </c>
      <c r="AH72" s="24"/>
      <c r="AI72" s="49">
        <f t="shared" si="17"/>
        <v>2</v>
      </c>
      <c r="AJ72" s="49">
        <f t="shared" si="15"/>
        <v>2</v>
      </c>
      <c r="AK72" s="25"/>
      <c r="AL72" s="23"/>
      <c r="AM72" s="24"/>
      <c r="AN72" s="24"/>
      <c r="AO72" s="24"/>
      <c r="AP72" s="53">
        <f t="shared" si="18"/>
        <v>2</v>
      </c>
      <c r="AQ72" s="1"/>
    </row>
    <row r="73" spans="1:43" ht="10.5" customHeight="1">
      <c r="A73" s="4"/>
      <c r="B73" s="537"/>
      <c r="C73" s="550"/>
      <c r="D73" s="547"/>
      <c r="E73" s="117" t="s">
        <v>133</v>
      </c>
      <c r="F73" s="208"/>
      <c r="G73" s="76">
        <v>100</v>
      </c>
      <c r="H73" s="161">
        <v>2</v>
      </c>
      <c r="I73" s="197" t="s">
        <v>99</v>
      </c>
      <c r="J73" s="186" t="s">
        <v>110</v>
      </c>
      <c r="K73" s="177" t="s">
        <v>112</v>
      </c>
      <c r="L73" s="228">
        <f t="shared" si="19"/>
        <v>2</v>
      </c>
      <c r="M73" s="266">
        <f t="shared" si="19"/>
        <v>2</v>
      </c>
      <c r="N73" s="141"/>
      <c r="O73" s="96"/>
      <c r="P73" s="96"/>
      <c r="Q73" s="96"/>
      <c r="R73" s="96"/>
      <c r="S73" s="96"/>
      <c r="T73" s="96"/>
      <c r="U73" s="96"/>
      <c r="V73" s="96"/>
      <c r="W73" s="108" t="str">
        <f>IF($G73&lt;60,"","◎")</f>
        <v>◎</v>
      </c>
      <c r="X73" s="98"/>
      <c r="Y73" s="151">
        <f t="shared" si="14"/>
        <v>2</v>
      </c>
      <c r="Z73" s="268">
        <f>IF($G73&lt;60,"",$H73)</f>
        <v>2</v>
      </c>
      <c r="AA73" s="141"/>
      <c r="AB73" s="96"/>
      <c r="AC73" s="96"/>
      <c r="AD73" s="96"/>
      <c r="AE73" s="98"/>
      <c r="AF73" s="61">
        <f t="shared" si="16"/>
        <v>2</v>
      </c>
      <c r="AG73" s="52">
        <f t="shared" si="16"/>
        <v>2</v>
      </c>
      <c r="AH73" s="34"/>
      <c r="AI73" s="52">
        <f t="shared" si="17"/>
        <v>2</v>
      </c>
      <c r="AJ73" s="52">
        <f>IF($G73&lt;60,"",$H73)</f>
        <v>2</v>
      </c>
      <c r="AK73" s="35"/>
      <c r="AL73" s="220"/>
      <c r="AM73" s="34"/>
      <c r="AN73" s="34"/>
      <c r="AO73" s="34"/>
      <c r="AP73" s="58">
        <f t="shared" si="18"/>
        <v>2</v>
      </c>
      <c r="AQ73" s="1"/>
    </row>
    <row r="74" spans="1:43" ht="10.5" customHeight="1">
      <c r="A74" s="4"/>
      <c r="B74" s="537"/>
      <c r="C74" s="550"/>
      <c r="D74" s="552" t="s">
        <v>5</v>
      </c>
      <c r="E74" s="308" t="s">
        <v>11</v>
      </c>
      <c r="F74" s="211"/>
      <c r="G74" s="73">
        <v>100</v>
      </c>
      <c r="H74" s="165">
        <v>2</v>
      </c>
      <c r="I74" s="309" t="s">
        <v>5</v>
      </c>
      <c r="J74" s="187" t="s">
        <v>108</v>
      </c>
      <c r="K74" s="178" t="s">
        <v>112</v>
      </c>
      <c r="L74" s="225">
        <f t="shared" si="19"/>
        <v>2</v>
      </c>
      <c r="M74" s="310"/>
      <c r="N74" s="311"/>
      <c r="O74" s="312"/>
      <c r="P74" s="313" t="str">
        <f>IF($G74&lt;60,"","○")</f>
        <v>○</v>
      </c>
      <c r="Q74" s="312"/>
      <c r="R74" s="312"/>
      <c r="S74" s="312"/>
      <c r="T74" s="312"/>
      <c r="U74" s="312"/>
      <c r="V74" s="312"/>
      <c r="W74" s="312"/>
      <c r="X74" s="314"/>
      <c r="Y74" s="152">
        <f t="shared" si="14"/>
        <v>2</v>
      </c>
      <c r="Z74" s="315">
        <f t="shared" si="14"/>
        <v>2</v>
      </c>
      <c r="AA74" s="144"/>
      <c r="AB74" s="81"/>
      <c r="AC74" s="81"/>
      <c r="AD74" s="81"/>
      <c r="AE74" s="89"/>
      <c r="AF74" s="57">
        <f t="shared" si="16"/>
        <v>2</v>
      </c>
      <c r="AG74" s="48">
        <f t="shared" si="16"/>
        <v>2</v>
      </c>
      <c r="AH74" s="21"/>
      <c r="AI74" s="48">
        <f t="shared" si="17"/>
        <v>2</v>
      </c>
      <c r="AJ74" s="48">
        <f t="shared" si="17"/>
        <v>2</v>
      </c>
      <c r="AK74" s="22"/>
      <c r="AL74" s="20"/>
      <c r="AM74" s="21"/>
      <c r="AN74" s="21"/>
      <c r="AO74" s="21"/>
      <c r="AP74" s="62">
        <f t="shared" si="18"/>
        <v>2</v>
      </c>
      <c r="AQ74" s="1"/>
    </row>
    <row r="75" spans="1:43" ht="10.5" customHeight="1">
      <c r="A75" s="4"/>
      <c r="B75" s="537"/>
      <c r="C75" s="550"/>
      <c r="D75" s="553"/>
      <c r="E75" s="316" t="s">
        <v>177</v>
      </c>
      <c r="F75" s="213"/>
      <c r="G75" s="75">
        <v>100</v>
      </c>
      <c r="H75" s="169">
        <v>2</v>
      </c>
      <c r="I75" s="173" t="s">
        <v>5</v>
      </c>
      <c r="J75" s="173" t="s">
        <v>107</v>
      </c>
      <c r="K75" s="192" t="s">
        <v>178</v>
      </c>
      <c r="L75" s="226">
        <f t="shared" si="19"/>
        <v>2</v>
      </c>
      <c r="M75" s="38"/>
      <c r="N75" s="142"/>
      <c r="O75" s="317"/>
      <c r="P75" s="91"/>
      <c r="Q75" s="91"/>
      <c r="R75" s="318"/>
      <c r="S75" s="91"/>
      <c r="T75" s="91"/>
      <c r="U75" s="91"/>
      <c r="V75" s="91"/>
      <c r="W75" s="86" t="str">
        <f>IF($G75&lt;60,"","○")</f>
        <v>○</v>
      </c>
      <c r="X75" s="92"/>
      <c r="Y75" s="156">
        <f>IF($G75&lt;60,"",$H75)</f>
        <v>2</v>
      </c>
      <c r="Z75" s="240">
        <f>IF($G75&lt;60,"",$H75)</f>
        <v>2</v>
      </c>
      <c r="AA75" s="142"/>
      <c r="AB75" s="91"/>
      <c r="AC75" s="91"/>
      <c r="AD75" s="91"/>
      <c r="AE75" s="92"/>
      <c r="AF75" s="60">
        <f t="shared" si="16"/>
        <v>2</v>
      </c>
      <c r="AG75" s="51">
        <f t="shared" si="16"/>
        <v>2</v>
      </c>
      <c r="AH75" s="72"/>
      <c r="AI75" s="51">
        <f t="shared" si="17"/>
        <v>2</v>
      </c>
      <c r="AJ75" s="51">
        <f>IF($G75&lt;60,"",$H75)</f>
        <v>2</v>
      </c>
      <c r="AK75" s="38"/>
      <c r="AL75" s="37"/>
      <c r="AM75" s="28"/>
      <c r="AN75" s="28"/>
      <c r="AO75" s="28"/>
      <c r="AP75" s="127">
        <f t="shared" si="18"/>
        <v>2</v>
      </c>
      <c r="AQ75" s="1"/>
    </row>
    <row r="76" spans="1:43" ht="10.5" customHeight="1">
      <c r="A76" s="4"/>
      <c r="B76" s="537"/>
      <c r="C76" s="550"/>
      <c r="D76" s="553"/>
      <c r="E76" s="319" t="s">
        <v>201</v>
      </c>
      <c r="F76" s="320"/>
      <c r="G76" s="321">
        <v>100</v>
      </c>
      <c r="H76" s="322">
        <v>2</v>
      </c>
      <c r="I76" s="323" t="s">
        <v>5</v>
      </c>
      <c r="J76" s="323" t="s">
        <v>109</v>
      </c>
      <c r="K76" s="324" t="s">
        <v>112</v>
      </c>
      <c r="L76" s="325">
        <f t="shared" si="19"/>
        <v>2</v>
      </c>
      <c r="M76" s="326"/>
      <c r="N76" s="327"/>
      <c r="O76" s="328"/>
      <c r="P76" s="302"/>
      <c r="Q76" s="302"/>
      <c r="R76" s="329"/>
      <c r="S76" s="302"/>
      <c r="T76" s="302"/>
      <c r="U76" s="302"/>
      <c r="V76" s="302"/>
      <c r="W76" s="86" t="str">
        <f>IF($G76&lt;60,"","○")</f>
        <v>○</v>
      </c>
      <c r="X76" s="303"/>
      <c r="Y76" s="330">
        <f t="shared" si="14"/>
        <v>2</v>
      </c>
      <c r="Z76" s="331">
        <f t="shared" si="14"/>
        <v>2</v>
      </c>
      <c r="AA76" s="301"/>
      <c r="AB76" s="302"/>
      <c r="AC76" s="302"/>
      <c r="AD76" s="302"/>
      <c r="AE76" s="303"/>
      <c r="AF76" s="332">
        <f t="shared" si="16"/>
        <v>2</v>
      </c>
      <c r="AG76" s="333">
        <f t="shared" si="16"/>
        <v>2</v>
      </c>
      <c r="AH76" s="334"/>
      <c r="AI76" s="333">
        <f t="shared" si="17"/>
        <v>2</v>
      </c>
      <c r="AJ76" s="333">
        <f>IF($G76&lt;60,"",$H76)</f>
        <v>2</v>
      </c>
      <c r="AK76" s="335"/>
      <c r="AL76" s="304"/>
      <c r="AM76" s="305"/>
      <c r="AN76" s="305"/>
      <c r="AO76" s="305"/>
      <c r="AP76" s="336">
        <f t="shared" si="18"/>
        <v>2</v>
      </c>
      <c r="AQ76" s="1"/>
    </row>
    <row r="77" spans="1:43" ht="10.5" customHeight="1">
      <c r="A77" s="4"/>
      <c r="B77" s="537"/>
      <c r="C77" s="551"/>
      <c r="D77" s="554"/>
      <c r="E77" s="337" t="s">
        <v>188</v>
      </c>
      <c r="F77" s="338"/>
      <c r="G77" s="339">
        <v>100</v>
      </c>
      <c r="H77" s="340">
        <v>2</v>
      </c>
      <c r="I77" s="341" t="s">
        <v>5</v>
      </c>
      <c r="J77" s="342" t="s">
        <v>183</v>
      </c>
      <c r="K77" s="343" t="s">
        <v>178</v>
      </c>
      <c r="L77" s="344">
        <f t="shared" si="19"/>
        <v>2</v>
      </c>
      <c r="M77" s="345"/>
      <c r="N77" s="101" t="str">
        <f>IF($G77&lt;60,"","○")</f>
        <v>○</v>
      </c>
      <c r="O77" s="346"/>
      <c r="P77" s="347"/>
      <c r="Q77" s="347"/>
      <c r="R77" s="348"/>
      <c r="S77" s="347"/>
      <c r="T77" s="347"/>
      <c r="U77" s="347"/>
      <c r="V77" s="347"/>
      <c r="W77" s="347"/>
      <c r="X77" s="349"/>
      <c r="Y77" s="350">
        <f t="shared" si="14"/>
        <v>2</v>
      </c>
      <c r="Z77" s="340"/>
      <c r="AA77" s="351"/>
      <c r="AB77" s="347"/>
      <c r="AC77" s="347"/>
      <c r="AD77" s="347"/>
      <c r="AE77" s="349"/>
      <c r="AF77" s="352">
        <f t="shared" si="16"/>
        <v>2</v>
      </c>
      <c r="AG77" s="353">
        <f t="shared" si="16"/>
        <v>2</v>
      </c>
      <c r="AH77" s="354"/>
      <c r="AI77" s="353">
        <f t="shared" si="17"/>
        <v>2</v>
      </c>
      <c r="AJ77" s="353">
        <f t="shared" si="17"/>
        <v>2</v>
      </c>
      <c r="AK77" s="355"/>
      <c r="AL77" s="356"/>
      <c r="AM77" s="357"/>
      <c r="AN77" s="357"/>
      <c r="AO77" s="357"/>
      <c r="AP77" s="358">
        <f t="shared" si="18"/>
        <v>2</v>
      </c>
      <c r="AQ77" s="1"/>
    </row>
    <row r="78" spans="1:43" ht="10.5" customHeight="1">
      <c r="A78" s="4"/>
      <c r="B78" s="537"/>
      <c r="C78" s="536" t="s">
        <v>127</v>
      </c>
      <c r="D78" s="538" t="s">
        <v>13</v>
      </c>
      <c r="E78" s="359" t="s">
        <v>140</v>
      </c>
      <c r="F78" s="207"/>
      <c r="G78" s="73">
        <v>100</v>
      </c>
      <c r="H78" s="360">
        <v>8</v>
      </c>
      <c r="I78" s="309" t="s">
        <v>99</v>
      </c>
      <c r="J78" s="309" t="s">
        <v>111</v>
      </c>
      <c r="K78" s="361" t="s">
        <v>115</v>
      </c>
      <c r="L78" s="362">
        <f t="shared" si="19"/>
        <v>8</v>
      </c>
      <c r="M78" s="363">
        <f>IF($G78&lt;60,"",$H78)</f>
        <v>8</v>
      </c>
      <c r="N78" s="364" t="str">
        <f>IF($G78&lt;60,"","○")</f>
        <v>○</v>
      </c>
      <c r="O78" s="365"/>
      <c r="P78" s="365"/>
      <c r="Q78" s="365"/>
      <c r="R78" s="313" t="str">
        <f>IF($G78&lt;60,"","○")</f>
        <v>○</v>
      </c>
      <c r="S78" s="365"/>
      <c r="T78" s="365"/>
      <c r="U78" s="365"/>
      <c r="V78" s="365"/>
      <c r="W78" s="365"/>
      <c r="X78" s="366" t="str">
        <f>IF($G78&lt;60,"","◎")</f>
        <v>◎</v>
      </c>
      <c r="Y78" s="367">
        <f t="shared" si="14"/>
        <v>8</v>
      </c>
      <c r="Z78" s="331">
        <f t="shared" si="14"/>
        <v>8</v>
      </c>
      <c r="AA78" s="368"/>
      <c r="AB78" s="365"/>
      <c r="AC78" s="365"/>
      <c r="AD78" s="365"/>
      <c r="AE78" s="369"/>
      <c r="AF78" s="370">
        <f t="shared" si="16"/>
        <v>8</v>
      </c>
      <c r="AG78" s="371">
        <f>IF($G78&lt;60,"",$H78)</f>
        <v>8</v>
      </c>
      <c r="AH78" s="371">
        <f t="shared" si="16"/>
        <v>8</v>
      </c>
      <c r="AI78" s="371">
        <f t="shared" si="17"/>
        <v>8</v>
      </c>
      <c r="AJ78" s="372"/>
      <c r="AK78" s="373"/>
      <c r="AL78" s="370">
        <f>IF($G78&lt;60,"",$H78)</f>
        <v>8</v>
      </c>
      <c r="AM78" s="372"/>
      <c r="AN78" s="372"/>
      <c r="AO78" s="371">
        <f>IF($G78&lt;60,"",$H78)</f>
        <v>8</v>
      </c>
      <c r="AP78" s="22"/>
      <c r="AQ78" s="1"/>
    </row>
    <row r="79" spans="1:43" ht="10.5" customHeight="1">
      <c r="A79" s="4"/>
      <c r="B79" s="537"/>
      <c r="C79" s="537"/>
      <c r="D79" s="539"/>
      <c r="E79" s="13" t="s">
        <v>141</v>
      </c>
      <c r="F79" s="137"/>
      <c r="G79" s="74">
        <v>100</v>
      </c>
      <c r="H79" s="169">
        <v>8</v>
      </c>
      <c r="I79" s="173" t="s">
        <v>119</v>
      </c>
      <c r="J79" s="173" t="s">
        <v>142</v>
      </c>
      <c r="K79" s="192" t="s">
        <v>115</v>
      </c>
      <c r="L79" s="226">
        <f t="shared" si="19"/>
        <v>8</v>
      </c>
      <c r="M79" s="235">
        <f>IF($G79&lt;60,"",$H79)</f>
        <v>8</v>
      </c>
      <c r="N79" s="139" t="str">
        <f>IF($G79&lt;60,"","○")</f>
        <v>○</v>
      </c>
      <c r="O79" s="91"/>
      <c r="P79" s="91"/>
      <c r="Q79" s="91"/>
      <c r="R79" s="95" t="str">
        <f>IF($G79&lt;60,"","○")</f>
        <v>○</v>
      </c>
      <c r="S79" s="91"/>
      <c r="T79" s="91"/>
      <c r="U79" s="91"/>
      <c r="V79" s="91"/>
      <c r="W79" s="91"/>
      <c r="X79" s="236" t="str">
        <f>IF($G79&lt;60,"","◎")</f>
        <v>◎</v>
      </c>
      <c r="Y79" s="156">
        <f t="shared" si="14"/>
        <v>8</v>
      </c>
      <c r="Z79" s="239">
        <f t="shared" si="14"/>
        <v>8</v>
      </c>
      <c r="AA79" s="142"/>
      <c r="AB79" s="91"/>
      <c r="AC79" s="91"/>
      <c r="AD79" s="91"/>
      <c r="AE79" s="92"/>
      <c r="AF79" s="60">
        <f t="shared" si="16"/>
        <v>8</v>
      </c>
      <c r="AG79" s="28"/>
      <c r="AH79" s="51">
        <f t="shared" si="16"/>
        <v>8</v>
      </c>
      <c r="AI79" s="51">
        <f t="shared" si="17"/>
        <v>8</v>
      </c>
      <c r="AJ79" s="28"/>
      <c r="AK79" s="38"/>
      <c r="AL79" s="60">
        <f>IF($G79&lt;60,"",$H79)</f>
        <v>8</v>
      </c>
      <c r="AM79" s="28"/>
      <c r="AN79" s="28"/>
      <c r="AO79" s="51">
        <f>IF($G79&lt;60,"",$H79)</f>
        <v>8</v>
      </c>
      <c r="AP79" s="38"/>
      <c r="AQ79" s="1"/>
    </row>
    <row r="80" spans="1:43" ht="10.5" customHeight="1">
      <c r="A80" s="4"/>
      <c r="B80" s="537"/>
      <c r="C80" s="537"/>
      <c r="D80" s="539"/>
      <c r="E80" s="381" t="s">
        <v>189</v>
      </c>
      <c r="F80" s="208"/>
      <c r="G80" s="76">
        <v>100</v>
      </c>
      <c r="H80" s="161">
        <v>2</v>
      </c>
      <c r="I80" s="186" t="s">
        <v>99</v>
      </c>
      <c r="J80" s="186" t="s">
        <v>107</v>
      </c>
      <c r="K80" s="177" t="s">
        <v>114</v>
      </c>
      <c r="L80" s="228">
        <f t="shared" si="19"/>
        <v>2</v>
      </c>
      <c r="M80" s="266">
        <f>IF($G80&lt;60,"",$H80)</f>
        <v>2</v>
      </c>
      <c r="N80" s="141"/>
      <c r="O80" s="96"/>
      <c r="P80" s="96"/>
      <c r="Q80" s="96"/>
      <c r="R80" s="267"/>
      <c r="S80" s="96"/>
      <c r="T80" s="108" t="str">
        <f>IF($G80&lt;60,"","◎")</f>
        <v>◎</v>
      </c>
      <c r="U80" s="108" t="str">
        <f>IF($G80&lt;60,"","◎")</f>
        <v>◎</v>
      </c>
      <c r="V80" s="96"/>
      <c r="W80" s="108" t="str">
        <f>IF($G80&lt;60,"","◎")</f>
        <v>◎</v>
      </c>
      <c r="X80" s="98"/>
      <c r="Y80" s="151">
        <f t="shared" ref="Y80:Z94" si="20">IF($G80&lt;60,"",$H80)</f>
        <v>2</v>
      </c>
      <c r="Z80" s="268">
        <f t="shared" si="20"/>
        <v>2</v>
      </c>
      <c r="AA80" s="141"/>
      <c r="AB80" s="96"/>
      <c r="AC80" s="96"/>
      <c r="AD80" s="96"/>
      <c r="AE80" s="98"/>
      <c r="AF80" s="61">
        <f t="shared" si="16"/>
        <v>2</v>
      </c>
      <c r="AG80" s="52">
        <f t="shared" si="16"/>
        <v>2</v>
      </c>
      <c r="AH80" s="52">
        <f t="shared" si="16"/>
        <v>2</v>
      </c>
      <c r="AI80" s="52">
        <f t="shared" si="17"/>
        <v>2</v>
      </c>
      <c r="AJ80" s="34"/>
      <c r="AK80" s="35"/>
      <c r="AL80" s="61">
        <f>IF($G80&lt;60,"",$H80)</f>
        <v>2</v>
      </c>
      <c r="AM80" s="34"/>
      <c r="AN80" s="34"/>
      <c r="AO80" s="52">
        <f>IF($G80&lt;60,"",$H80)</f>
        <v>2</v>
      </c>
      <c r="AP80" s="35"/>
      <c r="AQ80" s="1"/>
    </row>
    <row r="81" spans="1:43" ht="10.5" customHeight="1">
      <c r="A81" s="4"/>
      <c r="B81" s="537"/>
      <c r="C81" s="537"/>
      <c r="D81" s="539"/>
      <c r="E81" s="382" t="s">
        <v>190</v>
      </c>
      <c r="F81" s="212"/>
      <c r="G81" s="383">
        <v>100</v>
      </c>
      <c r="H81" s="384">
        <v>1</v>
      </c>
      <c r="I81" s="385" t="s">
        <v>99</v>
      </c>
      <c r="J81" s="385" t="s">
        <v>109</v>
      </c>
      <c r="K81" s="386" t="s">
        <v>113</v>
      </c>
      <c r="L81" s="387">
        <f t="shared" si="19"/>
        <v>1</v>
      </c>
      <c r="M81" s="388">
        <f t="shared" si="19"/>
        <v>1</v>
      </c>
      <c r="N81" s="389"/>
      <c r="O81" s="390"/>
      <c r="P81" s="390"/>
      <c r="Q81" s="390"/>
      <c r="R81" s="391"/>
      <c r="S81" s="390"/>
      <c r="T81" s="390"/>
      <c r="U81" s="390"/>
      <c r="V81" s="390"/>
      <c r="W81" s="392" t="str">
        <f>IF($G81&lt;60,"","◎")</f>
        <v>◎</v>
      </c>
      <c r="X81" s="393"/>
      <c r="Y81" s="394">
        <f t="shared" si="20"/>
        <v>1</v>
      </c>
      <c r="Z81" s="395">
        <f t="shared" si="20"/>
        <v>1</v>
      </c>
      <c r="AA81" s="389"/>
      <c r="AB81" s="390"/>
      <c r="AC81" s="390"/>
      <c r="AD81" s="390"/>
      <c r="AE81" s="393"/>
      <c r="AF81" s="396">
        <f t="shared" si="16"/>
        <v>1</v>
      </c>
      <c r="AG81" s="397">
        <f t="shared" si="16"/>
        <v>1</v>
      </c>
      <c r="AH81" s="398"/>
      <c r="AI81" s="397">
        <f t="shared" si="17"/>
        <v>1</v>
      </c>
      <c r="AJ81" s="397">
        <f>IF($G81&lt;60,"",$H81)</f>
        <v>1</v>
      </c>
      <c r="AK81" s="399"/>
      <c r="AL81" s="400"/>
      <c r="AM81" s="398"/>
      <c r="AN81" s="398"/>
      <c r="AO81" s="398"/>
      <c r="AP81" s="401">
        <f>IF($G81&lt;60,"",$H81)</f>
        <v>1</v>
      </c>
      <c r="AQ81" s="242"/>
    </row>
    <row r="82" spans="1:43" ht="10.5" customHeight="1">
      <c r="A82" s="4"/>
      <c r="B82" s="537"/>
      <c r="C82" s="537"/>
      <c r="D82" s="538" t="s">
        <v>5</v>
      </c>
      <c r="E82" s="402" t="s">
        <v>146</v>
      </c>
      <c r="F82" s="403"/>
      <c r="G82" s="73">
        <v>100</v>
      </c>
      <c r="H82" s="165">
        <v>2</v>
      </c>
      <c r="I82" s="309" t="s">
        <v>5</v>
      </c>
      <c r="J82" s="187" t="s">
        <v>110</v>
      </c>
      <c r="K82" s="178" t="s">
        <v>112</v>
      </c>
      <c r="L82" s="225">
        <f>IF($G82&lt;60,"",$H82)</f>
        <v>2</v>
      </c>
      <c r="M82" s="233"/>
      <c r="N82" s="404"/>
      <c r="O82" s="312"/>
      <c r="P82" s="312"/>
      <c r="Q82" s="312"/>
      <c r="R82" s="312"/>
      <c r="S82" s="312"/>
      <c r="T82" s="312"/>
      <c r="U82" s="312"/>
      <c r="V82" s="312"/>
      <c r="W82" s="313" t="str">
        <f>IF($G82&lt;60,"","○")</f>
        <v>○</v>
      </c>
      <c r="X82" s="314"/>
      <c r="Y82" s="152">
        <f t="shared" si="20"/>
        <v>2</v>
      </c>
      <c r="Z82" s="315">
        <f t="shared" si="20"/>
        <v>2</v>
      </c>
      <c r="AA82" s="144"/>
      <c r="AB82" s="81"/>
      <c r="AC82" s="81"/>
      <c r="AD82" s="81"/>
      <c r="AE82" s="89"/>
      <c r="AF82" s="57">
        <f>IF($G82&lt;60,"",$H82)</f>
        <v>2</v>
      </c>
      <c r="AG82" s="48">
        <f>IF($G82&lt;60,"",$H82)</f>
        <v>2</v>
      </c>
      <c r="AH82" s="21"/>
      <c r="AI82" s="48">
        <f t="shared" si="17"/>
        <v>2</v>
      </c>
      <c r="AJ82" s="48">
        <f>IF($G82&lt;60,"",$H82)</f>
        <v>2</v>
      </c>
      <c r="AK82" s="22"/>
      <c r="AL82" s="20"/>
      <c r="AM82" s="21"/>
      <c r="AN82" s="21"/>
      <c r="AO82" s="21"/>
      <c r="AP82" s="62">
        <f>IF($G82&lt;60,"",$H82)</f>
        <v>2</v>
      </c>
      <c r="AQ82" s="1"/>
    </row>
    <row r="83" spans="1:43" ht="10.5" customHeight="1">
      <c r="A83" s="4"/>
      <c r="B83" s="537"/>
      <c r="C83" s="537"/>
      <c r="D83" s="539"/>
      <c r="E83" s="15" t="s">
        <v>14</v>
      </c>
      <c r="F83" s="213"/>
      <c r="G83" s="75">
        <v>100</v>
      </c>
      <c r="H83" s="169">
        <v>2</v>
      </c>
      <c r="I83" s="264" t="s">
        <v>5</v>
      </c>
      <c r="J83" s="173" t="s">
        <v>107</v>
      </c>
      <c r="K83" s="192" t="s">
        <v>118</v>
      </c>
      <c r="L83" s="226">
        <f>IF($G83&lt;60,"",$H83)</f>
        <v>2</v>
      </c>
      <c r="M83" s="230"/>
      <c r="N83" s="142"/>
      <c r="O83" s="91"/>
      <c r="P83" s="91"/>
      <c r="Q83" s="91"/>
      <c r="R83" s="91"/>
      <c r="S83" s="91"/>
      <c r="T83" s="91"/>
      <c r="U83" s="95" t="str">
        <f>IF($G83&lt;60,"","○")</f>
        <v>○</v>
      </c>
      <c r="V83" s="91"/>
      <c r="W83" s="91"/>
      <c r="X83" s="92"/>
      <c r="Y83" s="156">
        <f t="shared" si="20"/>
        <v>2</v>
      </c>
      <c r="Z83" s="240">
        <f t="shared" si="20"/>
        <v>2</v>
      </c>
      <c r="AA83" s="142"/>
      <c r="AB83" s="91"/>
      <c r="AC83" s="91"/>
      <c r="AD83" s="91"/>
      <c r="AE83" s="92"/>
      <c r="AF83" s="60">
        <f>IF($G83&lt;60,"",$H83)</f>
        <v>2</v>
      </c>
      <c r="AG83" s="51">
        <f>IF($G83&lt;60,"",$H83)</f>
        <v>2</v>
      </c>
      <c r="AH83" s="28"/>
      <c r="AI83" s="51">
        <f>IF($G83&lt;60,"",$H83)</f>
        <v>2</v>
      </c>
      <c r="AJ83" s="51">
        <f>IF($G83&lt;60,"",$H83)</f>
        <v>2</v>
      </c>
      <c r="AK83" s="38"/>
      <c r="AL83" s="265"/>
      <c r="AM83" s="28"/>
      <c r="AN83" s="28"/>
      <c r="AO83" s="72"/>
      <c r="AP83" s="53">
        <f>IF($G83&lt;60,"",$H83)</f>
        <v>2</v>
      </c>
      <c r="AQ83" s="1"/>
    </row>
    <row r="84" spans="1:43" ht="10.5" customHeight="1">
      <c r="A84" s="4"/>
      <c r="B84" s="537"/>
      <c r="C84" s="537"/>
      <c r="D84" s="539"/>
      <c r="E84" s="16" t="s">
        <v>16</v>
      </c>
      <c r="F84" s="213"/>
      <c r="G84" s="75">
        <v>100</v>
      </c>
      <c r="H84" s="169">
        <v>2</v>
      </c>
      <c r="I84" s="173" t="s">
        <v>5</v>
      </c>
      <c r="J84" s="173" t="s">
        <v>164</v>
      </c>
      <c r="K84" s="192" t="s">
        <v>112</v>
      </c>
      <c r="L84" s="226">
        <f t="shared" ref="L84:L99" si="21">IF($G84&lt;60,"",$H84)</f>
        <v>2</v>
      </c>
      <c r="M84" s="230"/>
      <c r="N84" s="142"/>
      <c r="O84" s="91"/>
      <c r="P84" s="91"/>
      <c r="Q84" s="91"/>
      <c r="R84" s="91"/>
      <c r="S84" s="91"/>
      <c r="T84" s="91"/>
      <c r="U84" s="91"/>
      <c r="V84" s="95" t="str">
        <f t="shared" ref="V84:V99" si="22">IF($G84&lt;60,"","○")</f>
        <v>○</v>
      </c>
      <c r="W84" s="91"/>
      <c r="X84" s="92"/>
      <c r="Y84" s="156">
        <f t="shared" si="20"/>
        <v>2</v>
      </c>
      <c r="Z84" s="240">
        <f t="shared" si="20"/>
        <v>2</v>
      </c>
      <c r="AA84" s="142"/>
      <c r="AB84" s="91"/>
      <c r="AC84" s="91"/>
      <c r="AD84" s="91"/>
      <c r="AE84" s="92"/>
      <c r="AF84" s="60">
        <f t="shared" ref="AF84:AI99" si="23">IF($G84&lt;60,"",$H84)</f>
        <v>2</v>
      </c>
      <c r="AG84" s="51">
        <f t="shared" si="23"/>
        <v>2</v>
      </c>
      <c r="AH84" s="51">
        <f t="shared" si="23"/>
        <v>2</v>
      </c>
      <c r="AI84" s="51">
        <f t="shared" si="23"/>
        <v>2</v>
      </c>
      <c r="AJ84" s="28"/>
      <c r="AK84" s="38"/>
      <c r="AL84" s="60">
        <f t="shared" ref="AL84:AM97" si="24">IF($G84&lt;60,"",$H84)</f>
        <v>2</v>
      </c>
      <c r="AM84" s="51">
        <f t="shared" si="24"/>
        <v>2</v>
      </c>
      <c r="AN84" s="51">
        <f>IF($G84&lt;60,"",$H84)</f>
        <v>2</v>
      </c>
      <c r="AO84" s="28"/>
      <c r="AP84" s="38"/>
      <c r="AQ84" s="1"/>
    </row>
    <row r="85" spans="1:43" ht="10.5" customHeight="1">
      <c r="A85" s="4"/>
      <c r="B85" s="537"/>
      <c r="C85" s="537"/>
      <c r="D85" s="539"/>
      <c r="E85" s="319" t="s">
        <v>17</v>
      </c>
      <c r="F85" s="213"/>
      <c r="G85" s="75">
        <v>100</v>
      </c>
      <c r="H85" s="169">
        <v>2</v>
      </c>
      <c r="I85" s="173" t="s">
        <v>5</v>
      </c>
      <c r="J85" s="323" t="s">
        <v>109</v>
      </c>
      <c r="K85" s="192" t="s">
        <v>112</v>
      </c>
      <c r="L85" s="227">
        <f t="shared" si="21"/>
        <v>2</v>
      </c>
      <c r="M85" s="231"/>
      <c r="N85" s="119"/>
      <c r="O85" s="84"/>
      <c r="P85" s="84"/>
      <c r="Q85" s="84"/>
      <c r="R85" s="84"/>
      <c r="S85" s="84"/>
      <c r="T85" s="84"/>
      <c r="U85" s="84"/>
      <c r="V85" s="86" t="str">
        <f t="shared" si="22"/>
        <v>○</v>
      </c>
      <c r="W85" s="84"/>
      <c r="X85" s="85"/>
      <c r="Y85" s="150">
        <f t="shared" si="20"/>
        <v>2</v>
      </c>
      <c r="Z85" s="239">
        <f t="shared" si="20"/>
        <v>2</v>
      </c>
      <c r="AA85" s="119"/>
      <c r="AB85" s="84"/>
      <c r="AC85" s="84"/>
      <c r="AD85" s="84"/>
      <c r="AE85" s="85"/>
      <c r="AF85" s="60">
        <f t="shared" si="23"/>
        <v>2</v>
      </c>
      <c r="AG85" s="51">
        <f t="shared" si="23"/>
        <v>2</v>
      </c>
      <c r="AH85" s="51">
        <f t="shared" si="23"/>
        <v>2</v>
      </c>
      <c r="AI85" s="51">
        <f t="shared" si="23"/>
        <v>2</v>
      </c>
      <c r="AJ85" s="28"/>
      <c r="AK85" s="38"/>
      <c r="AL85" s="56">
        <f t="shared" si="24"/>
        <v>2</v>
      </c>
      <c r="AM85" s="49">
        <f t="shared" si="24"/>
        <v>2</v>
      </c>
      <c r="AN85" s="49">
        <f>IF($G85&lt;60,"",$H85)</f>
        <v>2</v>
      </c>
      <c r="AO85" s="24"/>
      <c r="AP85" s="25"/>
      <c r="AQ85" s="1"/>
    </row>
    <row r="86" spans="1:43" ht="10.5" customHeight="1">
      <c r="A86" s="4"/>
      <c r="B86" s="537"/>
      <c r="C86" s="537"/>
      <c r="D86" s="539"/>
      <c r="E86" s="12" t="s">
        <v>18</v>
      </c>
      <c r="F86" s="213"/>
      <c r="G86" s="75">
        <v>100</v>
      </c>
      <c r="H86" s="169">
        <v>2</v>
      </c>
      <c r="I86" s="173" t="s">
        <v>5</v>
      </c>
      <c r="J86" s="173" t="s">
        <v>107</v>
      </c>
      <c r="K86" s="192" t="s">
        <v>112</v>
      </c>
      <c r="L86" s="227">
        <f t="shared" si="21"/>
        <v>2</v>
      </c>
      <c r="M86" s="231"/>
      <c r="N86" s="119"/>
      <c r="O86" s="84"/>
      <c r="P86" s="84"/>
      <c r="Q86" s="84"/>
      <c r="R86" s="84"/>
      <c r="S86" s="84"/>
      <c r="T86" s="84"/>
      <c r="U86" s="84"/>
      <c r="V86" s="86" t="str">
        <f t="shared" si="22"/>
        <v>○</v>
      </c>
      <c r="W86" s="84"/>
      <c r="X86" s="85"/>
      <c r="Y86" s="150">
        <f t="shared" si="20"/>
        <v>2</v>
      </c>
      <c r="Z86" s="239">
        <f t="shared" si="20"/>
        <v>2</v>
      </c>
      <c r="AA86" s="119"/>
      <c r="AB86" s="84"/>
      <c r="AC86" s="84"/>
      <c r="AD86" s="84"/>
      <c r="AE86" s="85"/>
      <c r="AF86" s="60">
        <f t="shared" si="23"/>
        <v>2</v>
      </c>
      <c r="AG86" s="51">
        <f t="shared" si="23"/>
        <v>2</v>
      </c>
      <c r="AH86" s="51">
        <f t="shared" si="23"/>
        <v>2</v>
      </c>
      <c r="AI86" s="51">
        <f t="shared" si="23"/>
        <v>2</v>
      </c>
      <c r="AJ86" s="28"/>
      <c r="AK86" s="38"/>
      <c r="AL86" s="56">
        <f t="shared" si="24"/>
        <v>2</v>
      </c>
      <c r="AM86" s="49">
        <f t="shared" si="24"/>
        <v>2</v>
      </c>
      <c r="AN86" s="24"/>
      <c r="AO86" s="24"/>
      <c r="AP86" s="25"/>
      <c r="AQ86" s="1"/>
    </row>
    <row r="87" spans="1:43" ht="10.5" customHeight="1">
      <c r="A87" s="4"/>
      <c r="B87" s="537"/>
      <c r="C87" s="537"/>
      <c r="D87" s="539"/>
      <c r="E87" s="319" t="s">
        <v>25</v>
      </c>
      <c r="F87" s="213"/>
      <c r="G87" s="75">
        <v>100</v>
      </c>
      <c r="H87" s="169">
        <v>2</v>
      </c>
      <c r="I87" s="173" t="s">
        <v>5</v>
      </c>
      <c r="J87" s="323" t="s">
        <v>109</v>
      </c>
      <c r="K87" s="192" t="s">
        <v>112</v>
      </c>
      <c r="L87" s="227">
        <f t="shared" si="21"/>
        <v>2</v>
      </c>
      <c r="M87" s="231"/>
      <c r="N87" s="119"/>
      <c r="O87" s="84"/>
      <c r="P87" s="84"/>
      <c r="Q87" s="4"/>
      <c r="R87" s="84"/>
      <c r="S87" s="84"/>
      <c r="T87" s="84"/>
      <c r="U87" s="84"/>
      <c r="V87" s="86" t="str">
        <f t="shared" si="22"/>
        <v>○</v>
      </c>
      <c r="W87" s="84"/>
      <c r="X87" s="85"/>
      <c r="Y87" s="150">
        <f t="shared" si="20"/>
        <v>2</v>
      </c>
      <c r="Z87" s="239">
        <f t="shared" si="20"/>
        <v>2</v>
      </c>
      <c r="AA87" s="119"/>
      <c r="AB87" s="84"/>
      <c r="AC87" s="84"/>
      <c r="AD87" s="84"/>
      <c r="AE87" s="85"/>
      <c r="AF87" s="60">
        <f t="shared" si="23"/>
        <v>2</v>
      </c>
      <c r="AG87" s="51">
        <f t="shared" si="23"/>
        <v>2</v>
      </c>
      <c r="AH87" s="51">
        <f t="shared" si="23"/>
        <v>2</v>
      </c>
      <c r="AI87" s="51">
        <f t="shared" si="23"/>
        <v>2</v>
      </c>
      <c r="AJ87" s="28"/>
      <c r="AK87" s="38"/>
      <c r="AL87" s="56">
        <f t="shared" si="24"/>
        <v>2</v>
      </c>
      <c r="AM87" s="49">
        <f t="shared" si="24"/>
        <v>2</v>
      </c>
      <c r="AN87" s="24"/>
      <c r="AO87" s="24"/>
      <c r="AP87" s="25"/>
      <c r="AQ87" s="1"/>
    </row>
    <row r="88" spans="1:43" ht="10.5" customHeight="1">
      <c r="A88" s="4"/>
      <c r="B88" s="537"/>
      <c r="C88" s="537"/>
      <c r="D88" s="539"/>
      <c r="E88" s="12" t="s">
        <v>15</v>
      </c>
      <c r="F88" s="213"/>
      <c r="G88" s="75">
        <v>100</v>
      </c>
      <c r="H88" s="169">
        <v>2</v>
      </c>
      <c r="I88" s="173" t="s">
        <v>5</v>
      </c>
      <c r="J88" s="173" t="s">
        <v>107</v>
      </c>
      <c r="K88" s="192" t="s">
        <v>112</v>
      </c>
      <c r="L88" s="227">
        <f t="shared" si="21"/>
        <v>2</v>
      </c>
      <c r="M88" s="231"/>
      <c r="N88" s="119"/>
      <c r="O88" s="84"/>
      <c r="P88" s="84"/>
      <c r="Q88" s="84"/>
      <c r="R88" s="84"/>
      <c r="S88" s="84"/>
      <c r="T88" s="84"/>
      <c r="U88" s="84"/>
      <c r="V88" s="86" t="str">
        <f t="shared" si="22"/>
        <v>○</v>
      </c>
      <c r="W88" s="84"/>
      <c r="X88" s="85"/>
      <c r="Y88" s="150">
        <f t="shared" si="20"/>
        <v>2</v>
      </c>
      <c r="Z88" s="239">
        <f t="shared" si="20"/>
        <v>2</v>
      </c>
      <c r="AA88" s="119"/>
      <c r="AB88" s="84"/>
      <c r="AC88" s="84"/>
      <c r="AD88" s="84"/>
      <c r="AE88" s="85"/>
      <c r="AF88" s="60">
        <f t="shared" si="23"/>
        <v>2</v>
      </c>
      <c r="AG88" s="51">
        <f t="shared" si="23"/>
        <v>2</v>
      </c>
      <c r="AH88" s="51">
        <f t="shared" si="23"/>
        <v>2</v>
      </c>
      <c r="AI88" s="51">
        <f t="shared" si="23"/>
        <v>2</v>
      </c>
      <c r="AJ88" s="28"/>
      <c r="AK88" s="38"/>
      <c r="AL88" s="56">
        <f t="shared" si="24"/>
        <v>2</v>
      </c>
      <c r="AM88" s="49">
        <f t="shared" si="24"/>
        <v>2</v>
      </c>
      <c r="AN88" s="24"/>
      <c r="AO88" s="24"/>
      <c r="AP88" s="25"/>
      <c r="AQ88" s="1"/>
    </row>
    <row r="89" spans="1:43" ht="10.5" customHeight="1">
      <c r="A89" s="4"/>
      <c r="B89" s="537"/>
      <c r="C89" s="537"/>
      <c r="D89" s="539"/>
      <c r="E89" s="14" t="s">
        <v>160</v>
      </c>
      <c r="F89" s="213"/>
      <c r="G89" s="75">
        <v>100</v>
      </c>
      <c r="H89" s="169">
        <v>2</v>
      </c>
      <c r="I89" s="173" t="s">
        <v>5</v>
      </c>
      <c r="J89" s="173" t="s">
        <v>107</v>
      </c>
      <c r="K89" s="192" t="s">
        <v>112</v>
      </c>
      <c r="L89" s="227">
        <f t="shared" si="21"/>
        <v>2</v>
      </c>
      <c r="M89" s="231"/>
      <c r="N89" s="119"/>
      <c r="O89" s="84"/>
      <c r="P89" s="84"/>
      <c r="Q89" s="84"/>
      <c r="R89" s="84"/>
      <c r="S89" s="84"/>
      <c r="T89" s="84"/>
      <c r="U89" s="84"/>
      <c r="V89" s="86" t="str">
        <f t="shared" si="22"/>
        <v>○</v>
      </c>
      <c r="W89" s="84"/>
      <c r="X89" s="85"/>
      <c r="Y89" s="150">
        <f t="shared" si="20"/>
        <v>2</v>
      </c>
      <c r="Z89" s="239">
        <f t="shared" si="20"/>
        <v>2</v>
      </c>
      <c r="AA89" s="119"/>
      <c r="AB89" s="84"/>
      <c r="AC89" s="84"/>
      <c r="AD89" s="84"/>
      <c r="AE89" s="85"/>
      <c r="AF89" s="60">
        <f t="shared" si="23"/>
        <v>2</v>
      </c>
      <c r="AG89" s="51">
        <f t="shared" si="23"/>
        <v>2</v>
      </c>
      <c r="AH89" s="51">
        <f t="shared" si="23"/>
        <v>2</v>
      </c>
      <c r="AI89" s="51">
        <f t="shared" si="23"/>
        <v>2</v>
      </c>
      <c r="AJ89" s="28"/>
      <c r="AK89" s="38"/>
      <c r="AL89" s="56">
        <f t="shared" si="24"/>
        <v>2</v>
      </c>
      <c r="AM89" s="49">
        <f t="shared" si="24"/>
        <v>2</v>
      </c>
      <c r="AN89" s="24"/>
      <c r="AO89" s="24"/>
      <c r="AP89" s="25"/>
      <c r="AQ89" s="1"/>
    </row>
    <row r="90" spans="1:43" ht="10.5" customHeight="1">
      <c r="A90" s="4"/>
      <c r="B90" s="537"/>
      <c r="C90" s="537"/>
      <c r="D90" s="539"/>
      <c r="E90" s="12" t="s">
        <v>88</v>
      </c>
      <c r="F90" s="213"/>
      <c r="G90" s="75">
        <v>100</v>
      </c>
      <c r="H90" s="169">
        <v>2</v>
      </c>
      <c r="I90" s="173" t="s">
        <v>5</v>
      </c>
      <c r="J90" s="173" t="s">
        <v>107</v>
      </c>
      <c r="K90" s="192" t="s">
        <v>112</v>
      </c>
      <c r="L90" s="227">
        <f t="shared" si="21"/>
        <v>2</v>
      </c>
      <c r="M90" s="231"/>
      <c r="N90" s="119"/>
      <c r="O90" s="84"/>
      <c r="P90" s="84"/>
      <c r="Q90" s="84"/>
      <c r="R90" s="84"/>
      <c r="S90" s="84"/>
      <c r="T90" s="84"/>
      <c r="U90" s="84"/>
      <c r="V90" s="86" t="str">
        <f t="shared" si="22"/>
        <v>○</v>
      </c>
      <c r="W90" s="84"/>
      <c r="X90" s="85"/>
      <c r="Y90" s="150">
        <f t="shared" si="20"/>
        <v>2</v>
      </c>
      <c r="Z90" s="239">
        <f t="shared" si="20"/>
        <v>2</v>
      </c>
      <c r="AA90" s="119"/>
      <c r="AB90" s="84"/>
      <c r="AC90" s="84"/>
      <c r="AD90" s="84"/>
      <c r="AE90" s="85"/>
      <c r="AF90" s="60">
        <f t="shared" si="23"/>
        <v>2</v>
      </c>
      <c r="AG90" s="51">
        <f t="shared" si="23"/>
        <v>2</v>
      </c>
      <c r="AH90" s="51">
        <f t="shared" si="23"/>
        <v>2</v>
      </c>
      <c r="AI90" s="51">
        <f t="shared" si="23"/>
        <v>2</v>
      </c>
      <c r="AJ90" s="28"/>
      <c r="AK90" s="38"/>
      <c r="AL90" s="56">
        <f t="shared" si="24"/>
        <v>2</v>
      </c>
      <c r="AM90" s="49">
        <f t="shared" si="24"/>
        <v>2</v>
      </c>
      <c r="AN90" s="24"/>
      <c r="AO90" s="24"/>
      <c r="AP90" s="25"/>
      <c r="AQ90" s="1"/>
    </row>
    <row r="91" spans="1:43" ht="10.5" customHeight="1">
      <c r="A91" s="4"/>
      <c r="B91" s="537"/>
      <c r="C91" s="537"/>
      <c r="D91" s="539"/>
      <c r="E91" s="12" t="s">
        <v>89</v>
      </c>
      <c r="F91" s="213"/>
      <c r="G91" s="75">
        <v>100</v>
      </c>
      <c r="H91" s="169">
        <v>2</v>
      </c>
      <c r="I91" s="173" t="s">
        <v>5</v>
      </c>
      <c r="J91" s="173" t="s">
        <v>109</v>
      </c>
      <c r="K91" s="192" t="s">
        <v>112</v>
      </c>
      <c r="L91" s="227">
        <f t="shared" si="21"/>
        <v>2</v>
      </c>
      <c r="M91" s="231"/>
      <c r="N91" s="119"/>
      <c r="O91" s="84"/>
      <c r="P91" s="84"/>
      <c r="Q91" s="84"/>
      <c r="R91" s="84"/>
      <c r="S91" s="84"/>
      <c r="T91" s="84"/>
      <c r="U91" s="84"/>
      <c r="V91" s="86" t="str">
        <f t="shared" si="22"/>
        <v>○</v>
      </c>
      <c r="W91" s="84"/>
      <c r="X91" s="85"/>
      <c r="Y91" s="150">
        <f t="shared" si="20"/>
        <v>2</v>
      </c>
      <c r="Z91" s="239">
        <f t="shared" si="20"/>
        <v>2</v>
      </c>
      <c r="AA91" s="119"/>
      <c r="AB91" s="84"/>
      <c r="AC91" s="84"/>
      <c r="AD91" s="84"/>
      <c r="AE91" s="85"/>
      <c r="AF91" s="60">
        <f t="shared" si="23"/>
        <v>2</v>
      </c>
      <c r="AG91" s="51">
        <f t="shared" si="23"/>
        <v>2</v>
      </c>
      <c r="AH91" s="51">
        <f t="shared" si="23"/>
        <v>2</v>
      </c>
      <c r="AI91" s="51">
        <f t="shared" si="23"/>
        <v>2</v>
      </c>
      <c r="AJ91" s="28"/>
      <c r="AK91" s="38"/>
      <c r="AL91" s="56">
        <f t="shared" si="24"/>
        <v>2</v>
      </c>
      <c r="AM91" s="49">
        <f t="shared" si="24"/>
        <v>2</v>
      </c>
      <c r="AN91" s="24"/>
      <c r="AO91" s="24"/>
      <c r="AP91" s="25"/>
      <c r="AQ91" s="1"/>
    </row>
    <row r="92" spans="1:43" ht="10.5" customHeight="1">
      <c r="A92" s="4"/>
      <c r="B92" s="537"/>
      <c r="C92" s="537"/>
      <c r="D92" s="539"/>
      <c r="E92" s="319" t="s">
        <v>87</v>
      </c>
      <c r="F92" s="213"/>
      <c r="G92" s="75">
        <v>100</v>
      </c>
      <c r="H92" s="169">
        <v>2</v>
      </c>
      <c r="I92" s="173" t="s">
        <v>5</v>
      </c>
      <c r="J92" s="323" t="s">
        <v>183</v>
      </c>
      <c r="K92" s="192" t="s">
        <v>112</v>
      </c>
      <c r="L92" s="227">
        <f t="shared" si="21"/>
        <v>2</v>
      </c>
      <c r="M92" s="231"/>
      <c r="N92" s="119"/>
      <c r="O92" s="84"/>
      <c r="P92" s="84"/>
      <c r="Q92" s="84"/>
      <c r="R92" s="84"/>
      <c r="S92" s="84"/>
      <c r="T92" s="84"/>
      <c r="U92" s="84"/>
      <c r="V92" s="86" t="str">
        <f t="shared" si="22"/>
        <v>○</v>
      </c>
      <c r="W92" s="84"/>
      <c r="X92" s="85"/>
      <c r="Y92" s="150">
        <f t="shared" si="20"/>
        <v>2</v>
      </c>
      <c r="Z92" s="239">
        <f>IF($G92&lt;60,"",$H92)</f>
        <v>2</v>
      </c>
      <c r="AA92" s="119"/>
      <c r="AB92" s="84"/>
      <c r="AC92" s="84"/>
      <c r="AD92" s="84"/>
      <c r="AE92" s="85"/>
      <c r="AF92" s="60">
        <f t="shared" si="23"/>
        <v>2</v>
      </c>
      <c r="AG92" s="51">
        <f t="shared" si="23"/>
        <v>2</v>
      </c>
      <c r="AH92" s="51">
        <f t="shared" si="23"/>
        <v>2</v>
      </c>
      <c r="AI92" s="51">
        <f t="shared" si="23"/>
        <v>2</v>
      </c>
      <c r="AJ92" s="28"/>
      <c r="AK92" s="38"/>
      <c r="AL92" s="56">
        <f t="shared" si="24"/>
        <v>2</v>
      </c>
      <c r="AM92" s="49">
        <f t="shared" si="24"/>
        <v>2</v>
      </c>
      <c r="AN92" s="24"/>
      <c r="AO92" s="24"/>
      <c r="AP92" s="25"/>
      <c r="AQ92" s="1"/>
    </row>
    <row r="93" spans="1:43" ht="10.5" customHeight="1">
      <c r="A93" s="4"/>
      <c r="B93" s="537"/>
      <c r="C93" s="537"/>
      <c r="D93" s="539"/>
      <c r="E93" s="14" t="s">
        <v>12</v>
      </c>
      <c r="F93" s="209"/>
      <c r="G93" s="74">
        <v>100</v>
      </c>
      <c r="H93" s="167">
        <v>2</v>
      </c>
      <c r="I93" s="188" t="s">
        <v>5</v>
      </c>
      <c r="J93" s="188" t="s">
        <v>109</v>
      </c>
      <c r="K93" s="176" t="s">
        <v>112</v>
      </c>
      <c r="L93" s="227">
        <f t="shared" si="21"/>
        <v>2</v>
      </c>
      <c r="M93" s="231"/>
      <c r="N93" s="119"/>
      <c r="O93" s="84"/>
      <c r="P93" s="106"/>
      <c r="Q93" s="106"/>
      <c r="R93" s="106"/>
      <c r="S93" s="84"/>
      <c r="T93" s="84"/>
      <c r="U93" s="84"/>
      <c r="V93" s="86" t="str">
        <f t="shared" si="22"/>
        <v>○</v>
      </c>
      <c r="W93" s="84"/>
      <c r="X93" s="85"/>
      <c r="Y93" s="150">
        <f t="shared" si="20"/>
        <v>2</v>
      </c>
      <c r="Z93" s="239">
        <f t="shared" si="20"/>
        <v>2</v>
      </c>
      <c r="AA93" s="119"/>
      <c r="AB93" s="84"/>
      <c r="AC93" s="84"/>
      <c r="AD93" s="84"/>
      <c r="AE93" s="85"/>
      <c r="AF93" s="56">
        <f t="shared" si="23"/>
        <v>2</v>
      </c>
      <c r="AG93" s="49">
        <f t="shared" si="23"/>
        <v>2</v>
      </c>
      <c r="AH93" s="49">
        <f t="shared" si="23"/>
        <v>2</v>
      </c>
      <c r="AI93" s="49">
        <f t="shared" si="23"/>
        <v>2</v>
      </c>
      <c r="AJ93" s="24"/>
      <c r="AK93" s="25"/>
      <c r="AL93" s="56">
        <f t="shared" si="24"/>
        <v>2</v>
      </c>
      <c r="AM93" s="49">
        <f t="shared" si="24"/>
        <v>2</v>
      </c>
      <c r="AN93" s="24"/>
      <c r="AO93" s="24"/>
      <c r="AP93" s="25"/>
      <c r="AQ93" s="1"/>
    </row>
    <row r="94" spans="1:43" ht="10.5" customHeight="1">
      <c r="A94" s="4"/>
      <c r="B94" s="537"/>
      <c r="C94" s="537"/>
      <c r="D94" s="539"/>
      <c r="E94" s="12" t="s">
        <v>132</v>
      </c>
      <c r="F94" s="213"/>
      <c r="G94" s="75">
        <v>100</v>
      </c>
      <c r="H94" s="169">
        <v>2</v>
      </c>
      <c r="I94" s="173" t="s">
        <v>5</v>
      </c>
      <c r="J94" s="173" t="s">
        <v>108</v>
      </c>
      <c r="K94" s="192" t="s">
        <v>112</v>
      </c>
      <c r="L94" s="227">
        <f t="shared" si="21"/>
        <v>2</v>
      </c>
      <c r="M94" s="231"/>
      <c r="N94" s="119"/>
      <c r="O94" s="84"/>
      <c r="P94" s="84"/>
      <c r="Q94" s="84"/>
      <c r="R94" s="84"/>
      <c r="S94" s="84"/>
      <c r="T94" s="84"/>
      <c r="U94" s="84"/>
      <c r="V94" s="86" t="str">
        <f t="shared" si="22"/>
        <v>○</v>
      </c>
      <c r="W94" s="84"/>
      <c r="X94" s="85"/>
      <c r="Y94" s="150">
        <f t="shared" si="20"/>
        <v>2</v>
      </c>
      <c r="Z94" s="239">
        <f t="shared" si="20"/>
        <v>2</v>
      </c>
      <c r="AA94" s="119"/>
      <c r="AB94" s="84"/>
      <c r="AC94" s="84"/>
      <c r="AD94" s="84"/>
      <c r="AE94" s="85"/>
      <c r="AF94" s="60">
        <f t="shared" si="23"/>
        <v>2</v>
      </c>
      <c r="AG94" s="51">
        <f t="shared" si="23"/>
        <v>2</v>
      </c>
      <c r="AH94" s="51">
        <f t="shared" si="23"/>
        <v>2</v>
      </c>
      <c r="AI94" s="51">
        <f t="shared" si="23"/>
        <v>2</v>
      </c>
      <c r="AJ94" s="28"/>
      <c r="AK94" s="38"/>
      <c r="AL94" s="56">
        <f t="shared" si="24"/>
        <v>2</v>
      </c>
      <c r="AM94" s="49">
        <f t="shared" si="24"/>
        <v>2</v>
      </c>
      <c r="AN94" s="24"/>
      <c r="AO94" s="24"/>
      <c r="AP94" s="25"/>
      <c r="AQ94" s="1"/>
    </row>
    <row r="95" spans="1:43" ht="10.5" customHeight="1">
      <c r="A95" s="4"/>
      <c r="B95" s="537"/>
      <c r="C95" s="537"/>
      <c r="D95" s="539"/>
      <c r="E95" s="405" t="s">
        <v>55</v>
      </c>
      <c r="F95" s="213"/>
      <c r="G95" s="75">
        <v>100</v>
      </c>
      <c r="H95" s="169">
        <v>2</v>
      </c>
      <c r="I95" s="173" t="s">
        <v>5</v>
      </c>
      <c r="J95" s="173" t="s">
        <v>108</v>
      </c>
      <c r="K95" s="192" t="s">
        <v>112</v>
      </c>
      <c r="L95" s="227">
        <f t="shared" si="21"/>
        <v>2</v>
      </c>
      <c r="M95" s="231"/>
      <c r="N95" s="119"/>
      <c r="O95" s="84"/>
      <c r="P95" s="84"/>
      <c r="Q95" s="84"/>
      <c r="R95" s="84"/>
      <c r="S95" s="84"/>
      <c r="T95" s="84"/>
      <c r="U95" s="84"/>
      <c r="V95" s="86" t="str">
        <f t="shared" si="22"/>
        <v>○</v>
      </c>
      <c r="W95" s="84"/>
      <c r="X95" s="85"/>
      <c r="Y95" s="150">
        <f t="shared" ref="Y95:Z99" si="25">IF($G95&lt;60,"",$H95)</f>
        <v>2</v>
      </c>
      <c r="Z95" s="239">
        <f t="shared" si="25"/>
        <v>2</v>
      </c>
      <c r="AA95" s="119"/>
      <c r="AB95" s="84"/>
      <c r="AC95" s="84"/>
      <c r="AD95" s="84"/>
      <c r="AE95" s="85"/>
      <c r="AF95" s="60">
        <f t="shared" si="23"/>
        <v>2</v>
      </c>
      <c r="AG95" s="51">
        <f t="shared" si="23"/>
        <v>2</v>
      </c>
      <c r="AH95" s="51">
        <f t="shared" si="23"/>
        <v>2</v>
      </c>
      <c r="AI95" s="51">
        <f t="shared" si="23"/>
        <v>2</v>
      </c>
      <c r="AJ95" s="28"/>
      <c r="AK95" s="38"/>
      <c r="AL95" s="56">
        <f t="shared" si="24"/>
        <v>2</v>
      </c>
      <c r="AM95" s="49">
        <f t="shared" si="24"/>
        <v>2</v>
      </c>
      <c r="AN95" s="24"/>
      <c r="AO95" s="24"/>
      <c r="AP95" s="25"/>
      <c r="AQ95" s="1"/>
    </row>
    <row r="96" spans="1:43" ht="10.5" customHeight="1">
      <c r="A96" s="4"/>
      <c r="B96" s="537"/>
      <c r="C96" s="537"/>
      <c r="D96" s="539"/>
      <c r="E96" s="406" t="s">
        <v>191</v>
      </c>
      <c r="F96" s="407"/>
      <c r="G96" s="374">
        <v>100</v>
      </c>
      <c r="H96" s="375">
        <v>2</v>
      </c>
      <c r="I96" s="376" t="s">
        <v>5</v>
      </c>
      <c r="J96" s="341" t="s">
        <v>183</v>
      </c>
      <c r="K96" s="377" t="s">
        <v>112</v>
      </c>
      <c r="L96" s="378">
        <f t="shared" si="21"/>
        <v>2</v>
      </c>
      <c r="M96" s="408"/>
      <c r="N96" s="409"/>
      <c r="O96" s="379"/>
      <c r="P96" s="379"/>
      <c r="Q96" s="379"/>
      <c r="R96" s="379"/>
      <c r="S96" s="379"/>
      <c r="T96" s="379"/>
      <c r="U96" s="379"/>
      <c r="V96" s="410" t="str">
        <f t="shared" si="22"/>
        <v>○</v>
      </c>
      <c r="W96" s="379"/>
      <c r="X96" s="380"/>
      <c r="Y96" s="411">
        <f t="shared" si="25"/>
        <v>2</v>
      </c>
      <c r="Z96" s="412">
        <f t="shared" si="25"/>
        <v>2</v>
      </c>
      <c r="AA96" s="409"/>
      <c r="AB96" s="379"/>
      <c r="AC96" s="379"/>
      <c r="AD96" s="379"/>
      <c r="AE96" s="380"/>
      <c r="AF96" s="413">
        <f t="shared" si="23"/>
        <v>2</v>
      </c>
      <c r="AG96" s="414">
        <f t="shared" si="23"/>
        <v>2</v>
      </c>
      <c r="AH96" s="414">
        <f t="shared" si="23"/>
        <v>2</v>
      </c>
      <c r="AI96" s="414">
        <f t="shared" si="23"/>
        <v>2</v>
      </c>
      <c r="AJ96" s="415"/>
      <c r="AK96" s="416"/>
      <c r="AL96" s="413">
        <f t="shared" si="24"/>
        <v>2</v>
      </c>
      <c r="AM96" s="414">
        <f t="shared" si="24"/>
        <v>2</v>
      </c>
      <c r="AN96" s="49">
        <f>IF($G96&lt;60,"",$H96)</f>
        <v>2</v>
      </c>
      <c r="AO96" s="415"/>
      <c r="AP96" s="416"/>
      <c r="AQ96" s="1"/>
    </row>
    <row r="97" spans="1:43" ht="10.5" customHeight="1">
      <c r="A97" s="4"/>
      <c r="B97" s="537"/>
      <c r="C97" s="537"/>
      <c r="D97" s="539"/>
      <c r="E97" s="66" t="s">
        <v>182</v>
      </c>
      <c r="F97" s="209"/>
      <c r="G97" s="74">
        <v>100</v>
      </c>
      <c r="H97" s="167">
        <v>2</v>
      </c>
      <c r="I97" s="188" t="s">
        <v>5</v>
      </c>
      <c r="J97" s="188" t="s">
        <v>183</v>
      </c>
      <c r="K97" s="176" t="s">
        <v>112</v>
      </c>
      <c r="L97" s="227">
        <f t="shared" si="21"/>
        <v>2</v>
      </c>
      <c r="M97" s="231"/>
      <c r="N97" s="119"/>
      <c r="O97" s="84"/>
      <c r="P97" s="84"/>
      <c r="Q97" s="84"/>
      <c r="R97" s="84"/>
      <c r="S97" s="84"/>
      <c r="T97" s="84"/>
      <c r="U97" s="84"/>
      <c r="V97" s="86" t="str">
        <f t="shared" si="22"/>
        <v>○</v>
      </c>
      <c r="W97" s="84"/>
      <c r="X97" s="85"/>
      <c r="Y97" s="150">
        <f t="shared" si="25"/>
        <v>2</v>
      </c>
      <c r="Z97" s="239">
        <f t="shared" si="25"/>
        <v>2</v>
      </c>
      <c r="AA97" s="119"/>
      <c r="AB97" s="84"/>
      <c r="AC97" s="84"/>
      <c r="AD97" s="84"/>
      <c r="AE97" s="85"/>
      <c r="AF97" s="56">
        <f t="shared" si="23"/>
        <v>2</v>
      </c>
      <c r="AG97" s="49">
        <f t="shared" si="23"/>
        <v>2</v>
      </c>
      <c r="AH97" s="49">
        <f t="shared" si="23"/>
        <v>2</v>
      </c>
      <c r="AI97" s="49">
        <f t="shared" si="23"/>
        <v>2</v>
      </c>
      <c r="AJ97" s="24"/>
      <c r="AK97" s="25"/>
      <c r="AL97" s="56">
        <f t="shared" si="24"/>
        <v>2</v>
      </c>
      <c r="AM97" s="49">
        <f t="shared" si="24"/>
        <v>2</v>
      </c>
      <c r="AN97" s="24"/>
      <c r="AO97" s="24"/>
      <c r="AP97" s="25"/>
      <c r="AQ97" s="1"/>
    </row>
    <row r="98" spans="1:43" ht="10.5" customHeight="1">
      <c r="A98" s="4"/>
      <c r="B98" s="537"/>
      <c r="C98" s="537"/>
      <c r="D98" s="539"/>
      <c r="E98" s="465" t="s">
        <v>200</v>
      </c>
      <c r="F98" s="209"/>
      <c r="G98" s="74">
        <v>100</v>
      </c>
      <c r="H98" s="167">
        <v>2</v>
      </c>
      <c r="I98" s="188" t="s">
        <v>5</v>
      </c>
      <c r="J98" s="193" t="s">
        <v>179</v>
      </c>
      <c r="K98" s="176" t="s">
        <v>112</v>
      </c>
      <c r="L98" s="227">
        <f t="shared" si="21"/>
        <v>2</v>
      </c>
      <c r="M98" s="231"/>
      <c r="N98" s="119"/>
      <c r="O98" s="84"/>
      <c r="P98" s="84"/>
      <c r="Q98" s="84"/>
      <c r="R98" s="84"/>
      <c r="S98" s="84"/>
      <c r="T98" s="84"/>
      <c r="U98" s="84"/>
      <c r="V98" s="86" t="str">
        <f t="shared" si="22"/>
        <v>○</v>
      </c>
      <c r="W98" s="84"/>
      <c r="X98" s="85"/>
      <c r="Y98" s="150">
        <f t="shared" si="25"/>
        <v>2</v>
      </c>
      <c r="Z98" s="239">
        <f t="shared" si="25"/>
        <v>2</v>
      </c>
      <c r="AA98" s="119"/>
      <c r="AB98" s="84"/>
      <c r="AC98" s="84"/>
      <c r="AD98" s="84"/>
      <c r="AE98" s="85"/>
      <c r="AF98" s="56">
        <f t="shared" si="23"/>
        <v>2</v>
      </c>
      <c r="AG98" s="49">
        <f t="shared" si="23"/>
        <v>2</v>
      </c>
      <c r="AH98" s="49">
        <f t="shared" si="23"/>
        <v>2</v>
      </c>
      <c r="AI98" s="49">
        <f t="shared" si="23"/>
        <v>2</v>
      </c>
      <c r="AJ98" s="24"/>
      <c r="AK98" s="25"/>
      <c r="AL98" s="56">
        <f>IF($G98&lt;60,"",$H98)</f>
        <v>2</v>
      </c>
      <c r="AM98" s="49">
        <f>IF($G98&lt;60,"",$H98)</f>
        <v>2</v>
      </c>
      <c r="AN98" s="24"/>
      <c r="AO98" s="24"/>
      <c r="AP98" s="25"/>
      <c r="AQ98" s="1"/>
    </row>
    <row r="99" spans="1:43" ht="10.5" customHeight="1">
      <c r="A99" s="4"/>
      <c r="B99" s="537"/>
      <c r="C99" s="537"/>
      <c r="D99" s="539"/>
      <c r="E99" s="466" t="s">
        <v>229</v>
      </c>
      <c r="F99" s="436"/>
      <c r="G99" s="437">
        <v>100</v>
      </c>
      <c r="H99" s="168">
        <v>2</v>
      </c>
      <c r="I99" s="189" t="s">
        <v>5</v>
      </c>
      <c r="J99" s="438" t="s">
        <v>179</v>
      </c>
      <c r="K99" s="190" t="s">
        <v>112</v>
      </c>
      <c r="L99" s="439">
        <f t="shared" si="21"/>
        <v>2</v>
      </c>
      <c r="M99" s="440"/>
      <c r="N99" s="143"/>
      <c r="O99" s="100"/>
      <c r="P99" s="100"/>
      <c r="Q99" s="100"/>
      <c r="R99" s="100"/>
      <c r="S99" s="100"/>
      <c r="T99" s="100"/>
      <c r="U99" s="100"/>
      <c r="V99" s="441" t="str">
        <f t="shared" si="22"/>
        <v>○</v>
      </c>
      <c r="W99" s="100"/>
      <c r="X99" s="116"/>
      <c r="Y99" s="155">
        <f t="shared" si="25"/>
        <v>2</v>
      </c>
      <c r="Z99" s="423">
        <f t="shared" si="25"/>
        <v>2</v>
      </c>
      <c r="AA99" s="143"/>
      <c r="AB99" s="100"/>
      <c r="AC99" s="100"/>
      <c r="AD99" s="100"/>
      <c r="AE99" s="116"/>
      <c r="AF99" s="67">
        <f t="shared" si="23"/>
        <v>2</v>
      </c>
      <c r="AG99" s="68">
        <f t="shared" si="23"/>
        <v>2</v>
      </c>
      <c r="AH99" s="68">
        <f t="shared" si="23"/>
        <v>2</v>
      </c>
      <c r="AI99" s="68">
        <f t="shared" si="23"/>
        <v>2</v>
      </c>
      <c r="AJ99" s="39"/>
      <c r="AK99" s="69"/>
      <c r="AL99" s="67">
        <f>IF($G99&lt;60,"",$H99)</f>
        <v>2</v>
      </c>
      <c r="AM99" s="68">
        <f>IF($G99&lt;60,"",$H99)</f>
        <v>2</v>
      </c>
      <c r="AN99" s="39"/>
      <c r="AO99" s="39"/>
      <c r="AP99" s="69"/>
      <c r="AQ99" s="1"/>
    </row>
    <row r="100" spans="1:43" ht="12.75" customHeight="1">
      <c r="A100" s="4"/>
      <c r="B100" s="555" t="s">
        <v>19</v>
      </c>
      <c r="C100" s="556"/>
      <c r="D100" s="556"/>
      <c r="E100" s="557"/>
      <c r="F100" s="557"/>
      <c r="G100" s="557"/>
      <c r="H100" s="557"/>
      <c r="I100" s="557"/>
      <c r="J100" s="557"/>
      <c r="K100" s="557"/>
      <c r="L100" s="560">
        <f>SUM(L9:L99)</f>
        <v>79</v>
      </c>
      <c r="M100" s="562">
        <f>SUM(M9:M99)</f>
        <v>30</v>
      </c>
      <c r="N100" s="250">
        <f>COUNTIF(N9:N99,"◎")</f>
        <v>2</v>
      </c>
      <c r="O100" s="564">
        <f>COUNTIF(O9:O99,"◎")</f>
        <v>1</v>
      </c>
      <c r="P100" s="433">
        <f>COUNTIF(P9:P99,"◎")</f>
        <v>5</v>
      </c>
      <c r="Q100" s="433">
        <f>COUNTIF(Q9:Q99,"◎")</f>
        <v>12</v>
      </c>
      <c r="R100" s="566">
        <f>COUNTIF(R9:R99,"◎")+COUNTIF(R9:R99,"○")</f>
        <v>5</v>
      </c>
      <c r="S100" s="568">
        <f>COUNTIF(S9:S99,"◎")</f>
        <v>2</v>
      </c>
      <c r="T100" s="566">
        <f>COUNTIF(T9:T99,"◎")</f>
        <v>4</v>
      </c>
      <c r="U100" s="433">
        <f>COUNTIF(U9:U99,"◎")</f>
        <v>1</v>
      </c>
      <c r="V100" s="566">
        <f>COUNTIF(V9:V99,"○")</f>
        <v>16</v>
      </c>
      <c r="W100" s="433">
        <f>COUNTIF(W9:W99,"◎")</f>
        <v>4</v>
      </c>
      <c r="X100" s="566">
        <f>COUNTIF(X9:X99,"◎")</f>
        <v>2</v>
      </c>
      <c r="Y100" s="570">
        <f>SUM(Y9:Y99)</f>
        <v>162</v>
      </c>
      <c r="Z100" s="570">
        <f>SUM(Z9:Z99)</f>
        <v>135</v>
      </c>
      <c r="AA100" s="572">
        <f>COUNTIF(AA9:AA99,"○")</f>
        <v>11</v>
      </c>
      <c r="AB100" s="574">
        <f>COUNTIF(AB9:AB99,"○")</f>
        <v>6</v>
      </c>
      <c r="AC100" s="574">
        <f>COUNTIF(AC9:AC99,"○")</f>
        <v>2</v>
      </c>
      <c r="AD100" s="574">
        <f>COUNTIF(AD9:AD99,"○")</f>
        <v>3</v>
      </c>
      <c r="AE100" s="576">
        <f>COUNTIF(AE9:AE99,"○")</f>
        <v>2</v>
      </c>
      <c r="AF100" s="587">
        <f t="shared" ref="AF100:AP100" si="26">SUM(AF9:AF99)</f>
        <v>79</v>
      </c>
      <c r="AG100" s="574">
        <f t="shared" si="26"/>
        <v>67</v>
      </c>
      <c r="AH100" s="574">
        <f t="shared" si="26"/>
        <v>50</v>
      </c>
      <c r="AI100" s="574">
        <f t="shared" si="26"/>
        <v>134</v>
      </c>
      <c r="AJ100" s="574">
        <f t="shared" si="26"/>
        <v>63</v>
      </c>
      <c r="AK100" s="562">
        <f t="shared" si="26"/>
        <v>12</v>
      </c>
      <c r="AL100" s="587">
        <f t="shared" si="26"/>
        <v>99</v>
      </c>
      <c r="AM100" s="574">
        <f t="shared" si="26"/>
        <v>64</v>
      </c>
      <c r="AN100" s="574">
        <f t="shared" si="26"/>
        <v>15</v>
      </c>
      <c r="AO100" s="574">
        <f t="shared" si="26"/>
        <v>35</v>
      </c>
      <c r="AP100" s="562">
        <f t="shared" si="26"/>
        <v>35</v>
      </c>
      <c r="AQ100" s="1"/>
    </row>
    <row r="101" spans="1:43" ht="12.2" customHeight="1">
      <c r="A101" s="4"/>
      <c r="B101" s="558"/>
      <c r="C101" s="559"/>
      <c r="D101" s="559"/>
      <c r="E101" s="559"/>
      <c r="F101" s="559"/>
      <c r="G101" s="559"/>
      <c r="H101" s="559"/>
      <c r="I101" s="559"/>
      <c r="J101" s="559"/>
      <c r="K101" s="559"/>
      <c r="L101" s="561"/>
      <c r="M101" s="563"/>
      <c r="N101" s="251">
        <f>COUNTIF(N9:N99,"○")-3</f>
        <v>6</v>
      </c>
      <c r="O101" s="565"/>
      <c r="P101" s="431">
        <f>COUNTIF(P9:P99,"○")-1</f>
        <v>5</v>
      </c>
      <c r="Q101" s="431">
        <f>COUNTIF(Q9:Q99,"◎")+COUNTIF(Q9:Q99,"○")</f>
        <v>23</v>
      </c>
      <c r="R101" s="567">
        <f>COUNTIF(R10:R100,"◎")</f>
        <v>2</v>
      </c>
      <c r="S101" s="569"/>
      <c r="T101" s="567">
        <f>COUNTIF(T10:T100,"◎")</f>
        <v>4</v>
      </c>
      <c r="U101" s="431">
        <f>COUNTIF(U64:U64,"○")+COUNTIF(U83:U83,"○")</f>
        <v>2</v>
      </c>
      <c r="V101" s="567">
        <f>COUNTIF(V10:V100,"◎")</f>
        <v>0</v>
      </c>
      <c r="W101" s="431">
        <f>COUNTIF(W9:W99,"○")</f>
        <v>3</v>
      </c>
      <c r="X101" s="567">
        <f>COUNTIF(X10:X100,"◎")</f>
        <v>2</v>
      </c>
      <c r="Y101" s="571"/>
      <c r="Z101" s="571"/>
      <c r="AA101" s="573"/>
      <c r="AB101" s="575"/>
      <c r="AC101" s="575"/>
      <c r="AD101" s="575"/>
      <c r="AE101" s="577"/>
      <c r="AF101" s="588"/>
      <c r="AG101" s="575"/>
      <c r="AH101" s="575"/>
      <c r="AI101" s="575"/>
      <c r="AJ101" s="575"/>
      <c r="AK101" s="563"/>
      <c r="AL101" s="588"/>
      <c r="AM101" s="575"/>
      <c r="AN101" s="575"/>
      <c r="AO101" s="575"/>
      <c r="AP101" s="563"/>
      <c r="AQ101" s="1"/>
    </row>
    <row r="102" spans="1:43" ht="11.25" customHeight="1">
      <c r="B102" s="578" t="s">
        <v>52</v>
      </c>
      <c r="C102" s="578"/>
      <c r="D102" s="578"/>
      <c r="E102" s="578"/>
      <c r="F102" s="578"/>
      <c r="G102" s="578"/>
      <c r="H102" s="578"/>
      <c r="I102" s="578"/>
      <c r="J102" s="578"/>
      <c r="K102" s="578"/>
      <c r="L102" s="579" t="s">
        <v>68</v>
      </c>
      <c r="M102" s="581" t="s">
        <v>236</v>
      </c>
      <c r="N102" s="417" t="s">
        <v>151</v>
      </c>
      <c r="O102" s="583" t="s">
        <v>148</v>
      </c>
      <c r="P102" s="418" t="s">
        <v>154</v>
      </c>
      <c r="Q102" s="434" t="s">
        <v>180</v>
      </c>
      <c r="R102" s="585" t="s">
        <v>233</v>
      </c>
      <c r="S102" s="595" t="s">
        <v>151</v>
      </c>
      <c r="T102" s="597" t="s">
        <v>181</v>
      </c>
      <c r="U102" s="434" t="s">
        <v>148</v>
      </c>
      <c r="V102" s="585" t="s">
        <v>149</v>
      </c>
      <c r="W102" s="434" t="s">
        <v>181</v>
      </c>
      <c r="X102" s="585" t="s">
        <v>151</v>
      </c>
      <c r="Y102" s="599" t="s">
        <v>144</v>
      </c>
      <c r="Z102" s="599" t="s">
        <v>143</v>
      </c>
      <c r="AA102" s="589" t="s">
        <v>28</v>
      </c>
      <c r="AB102" s="589"/>
      <c r="AC102" s="589"/>
      <c r="AD102" s="589"/>
      <c r="AE102" s="590"/>
      <c r="AF102" s="579" t="s">
        <v>68</v>
      </c>
      <c r="AG102" s="593" t="s">
        <v>147</v>
      </c>
      <c r="AH102" s="593" t="s">
        <v>123</v>
      </c>
      <c r="AI102" s="593" t="s">
        <v>122</v>
      </c>
      <c r="AJ102" s="593" t="s">
        <v>69</v>
      </c>
      <c r="AK102" s="601" t="s">
        <v>139</v>
      </c>
      <c r="AL102" s="579" t="s">
        <v>70</v>
      </c>
      <c r="AM102" s="593" t="s">
        <v>71</v>
      </c>
      <c r="AN102" s="593" t="s">
        <v>72</v>
      </c>
      <c r="AO102" s="593" t="s">
        <v>73</v>
      </c>
      <c r="AP102" s="601" t="s">
        <v>72</v>
      </c>
      <c r="AQ102" s="1"/>
    </row>
    <row r="103" spans="1:43" ht="10.5" customHeight="1">
      <c r="B103" s="578"/>
      <c r="C103" s="578"/>
      <c r="D103" s="578"/>
      <c r="E103" s="578"/>
      <c r="F103" s="578"/>
      <c r="G103" s="578"/>
      <c r="H103" s="578"/>
      <c r="I103" s="578"/>
      <c r="J103" s="578"/>
      <c r="K103" s="578"/>
      <c r="L103" s="580"/>
      <c r="M103" s="582"/>
      <c r="N103" s="252" t="s">
        <v>139</v>
      </c>
      <c r="O103" s="584"/>
      <c r="P103" s="253" t="s">
        <v>153</v>
      </c>
      <c r="Q103" s="432" t="s">
        <v>149</v>
      </c>
      <c r="R103" s="586"/>
      <c r="S103" s="596"/>
      <c r="T103" s="598"/>
      <c r="U103" s="432" t="s">
        <v>150</v>
      </c>
      <c r="V103" s="586"/>
      <c r="W103" s="432" t="s">
        <v>150</v>
      </c>
      <c r="X103" s="586"/>
      <c r="Y103" s="600"/>
      <c r="Z103" s="600"/>
      <c r="AA103" s="591"/>
      <c r="AB103" s="591"/>
      <c r="AC103" s="591"/>
      <c r="AD103" s="591"/>
      <c r="AE103" s="592"/>
      <c r="AF103" s="580"/>
      <c r="AG103" s="594"/>
      <c r="AH103" s="594"/>
      <c r="AI103" s="594"/>
      <c r="AJ103" s="594"/>
      <c r="AK103" s="602"/>
      <c r="AL103" s="580"/>
      <c r="AM103" s="594"/>
      <c r="AN103" s="594"/>
      <c r="AO103" s="594"/>
      <c r="AP103" s="602"/>
      <c r="AQ103" s="1"/>
    </row>
    <row r="104" spans="1:43" ht="15" customHeight="1">
      <c r="E104" s="205"/>
      <c r="N104" s="254" t="s">
        <v>155</v>
      </c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6"/>
      <c r="Z104" s="256"/>
      <c r="AA104" s="257"/>
      <c r="AB104" s="257"/>
      <c r="AC104" s="257"/>
      <c r="AD104" s="257"/>
      <c r="AE104" s="257"/>
      <c r="AF104" s="255"/>
      <c r="AG104" s="255"/>
      <c r="AH104" s="255"/>
      <c r="AI104" s="255"/>
      <c r="AJ104" s="255"/>
      <c r="AK104" s="255"/>
      <c r="AL104" s="255"/>
      <c r="AM104" s="255"/>
      <c r="AN104" s="255"/>
      <c r="AO104" s="255"/>
      <c r="AP104" s="255"/>
      <c r="AQ104" s="1"/>
    </row>
    <row r="105" spans="1:43" ht="15" customHeight="1">
      <c r="N105" s="254" t="s">
        <v>152</v>
      </c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6"/>
      <c r="Z105" s="256"/>
      <c r="AA105" s="257"/>
      <c r="AB105" s="257"/>
      <c r="AC105" s="257"/>
      <c r="AD105" s="257"/>
      <c r="AE105" s="257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</row>
    <row r="106" spans="1:43" ht="15" customHeight="1">
      <c r="E106" s="217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1"/>
    </row>
    <row r="107" spans="1:43" ht="15" customHeight="1">
      <c r="E107" s="218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1"/>
    </row>
    <row r="108" spans="1:43" ht="15" customHeight="1"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1"/>
    </row>
    <row r="109" spans="1:43" ht="15" customHeight="1"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1"/>
    </row>
    <row r="110" spans="1:43" ht="15" customHeight="1"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1"/>
    </row>
  </sheetData>
  <sheetProtection sheet="1"/>
  <protectedRanges>
    <protectedRange sqref="G99" name="入力１"/>
  </protectedRanges>
  <mergeCells count="101">
    <mergeCell ref="AO102:AO103"/>
    <mergeCell ref="AP102:AP103"/>
    <mergeCell ref="AG102:AG103"/>
    <mergeCell ref="AH102:AH103"/>
    <mergeCell ref="AI102:AI103"/>
    <mergeCell ref="AJ102:AJ103"/>
    <mergeCell ref="AK102:AK103"/>
    <mergeCell ref="AL102:AL103"/>
    <mergeCell ref="S102:S103"/>
    <mergeCell ref="T102:T103"/>
    <mergeCell ref="V102:V103"/>
    <mergeCell ref="X102:X103"/>
    <mergeCell ref="Y102:Y103"/>
    <mergeCell ref="Z102:Z103"/>
    <mergeCell ref="AA102:AE103"/>
    <mergeCell ref="AF102:AF103"/>
    <mergeCell ref="AL100:AL101"/>
    <mergeCell ref="AM100:AM101"/>
    <mergeCell ref="AN100:AN101"/>
    <mergeCell ref="AO100:AO101"/>
    <mergeCell ref="AJ100:AJ101"/>
    <mergeCell ref="AK100:AK101"/>
    <mergeCell ref="AM102:AM103"/>
    <mergeCell ref="AN102:AN103"/>
    <mergeCell ref="AP100:AP101"/>
    <mergeCell ref="B102:K103"/>
    <mergeCell ref="L102:L103"/>
    <mergeCell ref="M102:M103"/>
    <mergeCell ref="O102:O103"/>
    <mergeCell ref="R102:R103"/>
    <mergeCell ref="AF100:AF101"/>
    <mergeCell ref="AG100:AG101"/>
    <mergeCell ref="AH100:AH101"/>
    <mergeCell ref="AI100:AI101"/>
    <mergeCell ref="Z100:Z101"/>
    <mergeCell ref="AA100:AA101"/>
    <mergeCell ref="AB100:AB101"/>
    <mergeCell ref="AC100:AC101"/>
    <mergeCell ref="AD100:AD101"/>
    <mergeCell ref="AE100:AE101"/>
    <mergeCell ref="R100:R101"/>
    <mergeCell ref="S100:S101"/>
    <mergeCell ref="T100:T101"/>
    <mergeCell ref="V100:V101"/>
    <mergeCell ref="X100:X101"/>
    <mergeCell ref="Y100:Y101"/>
    <mergeCell ref="D78:D81"/>
    <mergeCell ref="D82:D99"/>
    <mergeCell ref="B100:K101"/>
    <mergeCell ref="L100:L101"/>
    <mergeCell ref="M100:M101"/>
    <mergeCell ref="O100:O101"/>
    <mergeCell ref="K4:K8"/>
    <mergeCell ref="L4:AP4"/>
    <mergeCell ref="B65:B99"/>
    <mergeCell ref="C65:C70"/>
    <mergeCell ref="D65:D67"/>
    <mergeCell ref="D68:D70"/>
    <mergeCell ref="C71:C77"/>
    <mergeCell ref="D71:D73"/>
    <mergeCell ref="D74:D77"/>
    <mergeCell ref="C78:C99"/>
    <mergeCell ref="B9:B64"/>
    <mergeCell ref="C9:C31"/>
    <mergeCell ref="D9:D14"/>
    <mergeCell ref="D15:D31"/>
    <mergeCell ref="C32:C64"/>
    <mergeCell ref="D32:D51"/>
    <mergeCell ref="D52:D64"/>
    <mergeCell ref="AL6:AP7"/>
    <mergeCell ref="N7:O7"/>
    <mergeCell ref="P7:Q7"/>
    <mergeCell ref="R7:S7"/>
    <mergeCell ref="T7:U7"/>
    <mergeCell ref="V7:X7"/>
    <mergeCell ref="Y7:Y8"/>
    <mergeCell ref="Z7:Z8"/>
    <mergeCell ref="AA7:AE7"/>
    <mergeCell ref="L5:AE5"/>
    <mergeCell ref="AF5:AP5"/>
    <mergeCell ref="L6:L8"/>
    <mergeCell ref="M6:M8"/>
    <mergeCell ref="N6:X6"/>
    <mergeCell ref="AA6:AE6"/>
    <mergeCell ref="AF6:AH7"/>
    <mergeCell ref="AI6:AI8"/>
    <mergeCell ref="AJ6:AJ8"/>
    <mergeCell ref="AK6:AK8"/>
    <mergeCell ref="B4:E8"/>
    <mergeCell ref="F4:F8"/>
    <mergeCell ref="G4:G8"/>
    <mergeCell ref="H4:H8"/>
    <mergeCell ref="I4:I8"/>
    <mergeCell ref="J4:J8"/>
    <mergeCell ref="S2:Y2"/>
    <mergeCell ref="Z2:AD2"/>
    <mergeCell ref="AF2:AJ2"/>
    <mergeCell ref="AK2:AP2"/>
    <mergeCell ref="S3:Y3"/>
    <mergeCell ref="Z3:AD3"/>
    <mergeCell ref="AF3:AP3"/>
  </mergeCells>
  <phoneticPr fontId="1"/>
  <pageMargins left="0.78740157480314965" right="0.39370078740157483" top="0.98425196850393704" bottom="0.43307086614173229" header="0.51181102362204722" footer="0.51181102362204722"/>
  <pageSetup paperSize="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X111"/>
  <sheetViews>
    <sheetView zoomScale="130" zoomScaleNormal="130" zoomScaleSheetLayoutView="100" workbookViewId="0">
      <pane xSplit="1" ySplit="8" topLeftCell="B71" activePane="bottomRight" state="frozen"/>
      <selection activeCell="C105" sqref="C105"/>
      <selection pane="topRight" activeCell="C105" sqref="C105"/>
      <selection pane="bottomLeft" activeCell="C105" sqref="C105"/>
      <selection pane="bottomRight" activeCell="E81" sqref="E81"/>
    </sheetView>
  </sheetViews>
  <sheetFormatPr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75" style="2" customWidth="1"/>
    <col min="6" max="6" width="2.75" style="3" customWidth="1"/>
    <col min="7" max="8" width="3.25" style="3" customWidth="1"/>
    <col min="9" max="10" width="4.75" style="3" customWidth="1"/>
    <col min="11" max="11" width="4.5" style="182" customWidth="1"/>
    <col min="12" max="12" width="3.625" style="3" customWidth="1"/>
    <col min="13" max="13" width="3.125" style="1" customWidth="1"/>
    <col min="14" max="24" width="2.375" style="1" customWidth="1"/>
    <col min="25" max="26" width="3.625" style="3" customWidth="1"/>
    <col min="27" max="37" width="3.125" style="1" customWidth="1"/>
    <col min="38" max="38" width="8.875" customWidth="1"/>
    <col min="39" max="16384" width="9" style="1"/>
  </cols>
  <sheetData>
    <row r="1" spans="2:43" ht="18" customHeight="1">
      <c r="B1" s="42" t="s">
        <v>21</v>
      </c>
      <c r="C1" s="43"/>
      <c r="D1" s="44"/>
      <c r="E1" s="45"/>
      <c r="F1" s="44"/>
      <c r="G1" s="44"/>
      <c r="H1" s="44"/>
      <c r="I1" s="44"/>
      <c r="J1" s="44"/>
      <c r="K1" s="179"/>
      <c r="L1" s="44"/>
      <c r="M1" s="214"/>
    </row>
    <row r="2" spans="2:43" s="4" customFormat="1" ht="18" customHeight="1">
      <c r="B2" s="42" t="s">
        <v>50</v>
      </c>
      <c r="C2" s="43"/>
      <c r="D2" s="46"/>
      <c r="E2" s="47"/>
      <c r="F2" s="46"/>
      <c r="G2" s="46"/>
      <c r="H2" s="46"/>
      <c r="I2" s="46"/>
      <c r="J2" s="46"/>
      <c r="K2" s="180"/>
      <c r="L2" s="46"/>
      <c r="M2" s="215"/>
      <c r="N2" s="222"/>
      <c r="O2" s="222"/>
      <c r="P2" s="222"/>
      <c r="Q2" s="215"/>
      <c r="R2" s="215"/>
      <c r="S2" s="483" t="s">
        <v>138</v>
      </c>
      <c r="T2" s="483"/>
      <c r="U2" s="483"/>
      <c r="V2" s="483"/>
      <c r="W2" s="483"/>
      <c r="X2" s="483"/>
      <c r="Y2" s="483"/>
      <c r="Z2" s="467"/>
      <c r="AA2" s="485" t="s">
        <v>29</v>
      </c>
      <c r="AB2" s="485"/>
      <c r="AC2" s="485"/>
      <c r="AD2" s="485"/>
      <c r="AE2" s="485"/>
      <c r="AF2" s="486"/>
      <c r="AG2" s="486"/>
      <c r="AH2" s="486"/>
      <c r="AI2" s="486"/>
      <c r="AJ2" s="486"/>
      <c r="AK2" s="486"/>
    </row>
    <row r="3" spans="2:43" s="4" customFormat="1" ht="18" customHeight="1">
      <c r="B3" s="2" t="s">
        <v>242</v>
      </c>
      <c r="C3" s="1"/>
      <c r="E3" s="5"/>
      <c r="F3" s="2"/>
      <c r="G3" s="2"/>
      <c r="H3" s="2"/>
      <c r="I3" s="2"/>
      <c r="J3" s="2"/>
      <c r="K3" s="181"/>
      <c r="L3" s="2"/>
      <c r="N3" s="222"/>
      <c r="O3" s="222"/>
      <c r="P3" s="222"/>
      <c r="Q3" s="215"/>
      <c r="R3" s="215"/>
      <c r="S3" s="483" t="s">
        <v>51</v>
      </c>
      <c r="T3" s="483"/>
      <c r="U3" s="483"/>
      <c r="V3" s="483"/>
      <c r="W3" s="483"/>
      <c r="X3" s="483"/>
      <c r="Y3" s="483"/>
      <c r="Z3" s="468"/>
      <c r="AA3" s="488" t="s">
        <v>240</v>
      </c>
      <c r="AB3" s="488"/>
      <c r="AC3" s="488"/>
      <c r="AD3" s="488"/>
      <c r="AE3" s="488"/>
      <c r="AF3" s="488"/>
      <c r="AG3" s="488"/>
      <c r="AH3" s="489"/>
      <c r="AI3" s="489"/>
      <c r="AJ3" s="489"/>
      <c r="AK3" s="489"/>
    </row>
    <row r="4" spans="2:43" s="4" customFormat="1" ht="15" customHeight="1">
      <c r="B4" s="490" t="s">
        <v>129</v>
      </c>
      <c r="C4" s="490"/>
      <c r="D4" s="490"/>
      <c r="E4" s="490"/>
      <c r="F4" s="491" t="s">
        <v>67</v>
      </c>
      <c r="G4" s="491" t="s">
        <v>26</v>
      </c>
      <c r="H4" s="491" t="s">
        <v>116</v>
      </c>
      <c r="I4" s="492" t="s">
        <v>130</v>
      </c>
      <c r="J4" s="493" t="s">
        <v>125</v>
      </c>
      <c r="K4" s="543" t="s">
        <v>117</v>
      </c>
      <c r="L4" s="544" t="s">
        <v>137</v>
      </c>
      <c r="M4" s="545"/>
      <c r="N4" s="545"/>
      <c r="O4" s="545"/>
      <c r="P4" s="545"/>
      <c r="Q4" s="545"/>
      <c r="R4" s="545"/>
      <c r="S4" s="545"/>
      <c r="T4" s="545"/>
      <c r="U4" s="545"/>
      <c r="V4" s="545"/>
      <c r="W4" s="545"/>
      <c r="X4" s="545"/>
      <c r="Y4" s="545"/>
      <c r="Z4" s="545"/>
      <c r="AA4" s="545"/>
      <c r="AB4" s="545"/>
      <c r="AC4" s="545"/>
      <c r="AD4" s="545"/>
      <c r="AE4" s="545"/>
      <c r="AF4" s="545"/>
      <c r="AG4" s="545"/>
      <c r="AH4" s="545"/>
      <c r="AI4" s="545"/>
      <c r="AJ4" s="545"/>
      <c r="AK4" s="546"/>
    </row>
    <row r="5" spans="2:43" s="4" customFormat="1" ht="15" customHeight="1">
      <c r="B5" s="490"/>
      <c r="C5" s="490"/>
      <c r="D5" s="490"/>
      <c r="E5" s="490"/>
      <c r="F5" s="491"/>
      <c r="G5" s="491"/>
      <c r="H5" s="491"/>
      <c r="I5" s="492"/>
      <c r="J5" s="493"/>
      <c r="K5" s="543"/>
      <c r="L5" s="494" t="s">
        <v>27</v>
      </c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7" t="s">
        <v>159</v>
      </c>
      <c r="AB5" s="498"/>
      <c r="AC5" s="498"/>
      <c r="AD5" s="498"/>
      <c r="AE5" s="498"/>
      <c r="AF5" s="498"/>
      <c r="AG5" s="498"/>
      <c r="AH5" s="498"/>
      <c r="AI5" s="498"/>
      <c r="AJ5" s="498"/>
      <c r="AK5" s="499"/>
    </row>
    <row r="6" spans="2:43" s="4" customFormat="1" ht="10.5" customHeight="1">
      <c r="B6" s="490"/>
      <c r="C6" s="490"/>
      <c r="D6" s="490"/>
      <c r="E6" s="490"/>
      <c r="F6" s="491"/>
      <c r="G6" s="491"/>
      <c r="H6" s="491"/>
      <c r="I6" s="492"/>
      <c r="J6" s="493"/>
      <c r="K6" s="543"/>
      <c r="L6" s="500" t="s">
        <v>136</v>
      </c>
      <c r="M6" s="503" t="s">
        <v>13</v>
      </c>
      <c r="N6" s="506" t="s">
        <v>79</v>
      </c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17" t="s">
        <v>128</v>
      </c>
      <c r="Z6" s="17" t="s">
        <v>80</v>
      </c>
      <c r="AA6" s="509" t="s">
        <v>79</v>
      </c>
      <c r="AB6" s="510"/>
      <c r="AC6" s="511"/>
      <c r="AD6" s="515" t="s">
        <v>172</v>
      </c>
      <c r="AE6" s="511" t="s">
        <v>80</v>
      </c>
      <c r="AF6" s="520" t="s">
        <v>81</v>
      </c>
      <c r="AG6" s="509" t="s">
        <v>173</v>
      </c>
      <c r="AH6" s="510"/>
      <c r="AI6" s="510"/>
      <c r="AJ6" s="510"/>
      <c r="AK6" s="523"/>
    </row>
    <row r="7" spans="2:43" s="4" customFormat="1" ht="10.5" customHeight="1">
      <c r="B7" s="490"/>
      <c r="C7" s="490"/>
      <c r="D7" s="490"/>
      <c r="E7" s="490"/>
      <c r="F7" s="491"/>
      <c r="G7" s="491"/>
      <c r="H7" s="491"/>
      <c r="I7" s="492"/>
      <c r="J7" s="493"/>
      <c r="K7" s="543"/>
      <c r="L7" s="501"/>
      <c r="M7" s="504"/>
      <c r="N7" s="527" t="s">
        <v>84</v>
      </c>
      <c r="O7" s="528"/>
      <c r="P7" s="529" t="s">
        <v>82</v>
      </c>
      <c r="Q7" s="528"/>
      <c r="R7" s="529" t="s">
        <v>83</v>
      </c>
      <c r="S7" s="528"/>
      <c r="T7" s="529" t="s">
        <v>85</v>
      </c>
      <c r="U7" s="528"/>
      <c r="V7" s="529" t="s">
        <v>86</v>
      </c>
      <c r="W7" s="530"/>
      <c r="X7" s="531"/>
      <c r="Y7" s="532" t="s">
        <v>20</v>
      </c>
      <c r="Z7" s="534" t="s">
        <v>145</v>
      </c>
      <c r="AA7" s="512"/>
      <c r="AB7" s="513"/>
      <c r="AC7" s="514"/>
      <c r="AD7" s="516"/>
      <c r="AE7" s="518"/>
      <c r="AF7" s="521"/>
      <c r="AG7" s="524"/>
      <c r="AH7" s="525"/>
      <c r="AI7" s="525"/>
      <c r="AJ7" s="525"/>
      <c r="AK7" s="526"/>
    </row>
    <row r="8" spans="2:43" s="4" customFormat="1" ht="10.5" customHeight="1">
      <c r="B8" s="490"/>
      <c r="C8" s="490"/>
      <c r="D8" s="490"/>
      <c r="E8" s="490"/>
      <c r="F8" s="491"/>
      <c r="G8" s="491"/>
      <c r="H8" s="491"/>
      <c r="I8" s="492"/>
      <c r="J8" s="493"/>
      <c r="K8" s="543"/>
      <c r="L8" s="502"/>
      <c r="M8" s="505"/>
      <c r="N8" s="200" t="s">
        <v>31</v>
      </c>
      <c r="O8" s="40" t="s">
        <v>32</v>
      </c>
      <c r="P8" s="40" t="s">
        <v>33</v>
      </c>
      <c r="Q8" s="40" t="s">
        <v>34</v>
      </c>
      <c r="R8" s="40" t="s">
        <v>35</v>
      </c>
      <c r="S8" s="40" t="s">
        <v>36</v>
      </c>
      <c r="T8" s="40" t="s">
        <v>37</v>
      </c>
      <c r="U8" s="40" t="s">
        <v>38</v>
      </c>
      <c r="V8" s="40" t="s">
        <v>39</v>
      </c>
      <c r="W8" s="40" t="s">
        <v>40</v>
      </c>
      <c r="X8" s="41" t="s">
        <v>41</v>
      </c>
      <c r="Y8" s="533"/>
      <c r="Z8" s="535"/>
      <c r="AA8" s="261" t="s">
        <v>84</v>
      </c>
      <c r="AB8" s="199" t="s">
        <v>83</v>
      </c>
      <c r="AC8" s="199" t="s">
        <v>82</v>
      </c>
      <c r="AD8" s="517"/>
      <c r="AE8" s="519"/>
      <c r="AF8" s="522"/>
      <c r="AG8" s="259" t="s">
        <v>0</v>
      </c>
      <c r="AH8" s="260" t="s">
        <v>78</v>
      </c>
      <c r="AI8" s="260" t="s">
        <v>158</v>
      </c>
      <c r="AJ8" s="260" t="s">
        <v>156</v>
      </c>
      <c r="AK8" s="258" t="s">
        <v>157</v>
      </c>
    </row>
    <row r="9" spans="2:43" s="4" customFormat="1" ht="10.5" customHeight="1">
      <c r="B9" s="536" t="s">
        <v>1</v>
      </c>
      <c r="C9" s="536" t="s">
        <v>2</v>
      </c>
      <c r="D9" s="538" t="s">
        <v>56</v>
      </c>
      <c r="E9" s="6" t="s">
        <v>231</v>
      </c>
      <c r="F9" s="128"/>
      <c r="G9" s="128">
        <v>100</v>
      </c>
      <c r="H9" s="71">
        <v>1</v>
      </c>
      <c r="I9" s="157" t="s">
        <v>119</v>
      </c>
      <c r="J9" s="157" t="s">
        <v>100</v>
      </c>
      <c r="K9" s="175" t="s">
        <v>112</v>
      </c>
      <c r="L9" s="71"/>
      <c r="M9" s="131"/>
      <c r="N9" s="201"/>
      <c r="O9" s="132"/>
      <c r="P9" s="132"/>
      <c r="Q9" s="132"/>
      <c r="R9" s="134" t="str">
        <f>IF($G9&lt;60,"","◎")</f>
        <v>◎</v>
      </c>
      <c r="S9" s="132"/>
      <c r="T9" s="132"/>
      <c r="U9" s="132"/>
      <c r="V9" s="132"/>
      <c r="W9" s="132"/>
      <c r="X9" s="83"/>
      <c r="Y9" s="149">
        <f t="shared" ref="Y9:Z36" si="0">IF($G9&lt;60,"",$H9)</f>
        <v>1</v>
      </c>
      <c r="Z9" s="238"/>
      <c r="AA9" s="129"/>
      <c r="AB9" s="130"/>
      <c r="AC9" s="130"/>
      <c r="AD9" s="130"/>
      <c r="AE9" s="133">
        <f t="shared" ref="AE9:AF31" si="1">IF($G9&lt;60,"",$H9)</f>
        <v>1</v>
      </c>
      <c r="AF9" s="131"/>
      <c r="AG9" s="129"/>
      <c r="AH9" s="130"/>
      <c r="AI9" s="130"/>
      <c r="AJ9" s="130"/>
      <c r="AK9" s="131"/>
      <c r="AM9" s="249"/>
      <c r="AN9" s="249"/>
      <c r="AO9" s="249"/>
      <c r="AP9" s="249"/>
      <c r="AQ9" s="249"/>
    </row>
    <row r="10" spans="2:43" s="4" customFormat="1" ht="10.5" customHeight="1">
      <c r="B10" s="537"/>
      <c r="C10" s="537"/>
      <c r="D10" s="539"/>
      <c r="E10" s="8" t="s">
        <v>232</v>
      </c>
      <c r="F10" s="74"/>
      <c r="G10" s="74">
        <v>100</v>
      </c>
      <c r="H10" s="30">
        <v>1</v>
      </c>
      <c r="I10" s="160" t="s">
        <v>119</v>
      </c>
      <c r="J10" s="160" t="s">
        <v>101</v>
      </c>
      <c r="K10" s="176" t="s">
        <v>112</v>
      </c>
      <c r="L10" s="30"/>
      <c r="M10" s="25"/>
      <c r="N10" s="119"/>
      <c r="O10" s="96"/>
      <c r="P10" s="84"/>
      <c r="Q10" s="84"/>
      <c r="R10" s="93" t="str">
        <f>IF($G10&lt;60,"","◎")</f>
        <v>◎</v>
      </c>
      <c r="S10" s="84"/>
      <c r="T10" s="84"/>
      <c r="U10" s="84"/>
      <c r="V10" s="84"/>
      <c r="W10" s="84"/>
      <c r="X10" s="85"/>
      <c r="Y10" s="150">
        <f t="shared" si="0"/>
        <v>1</v>
      </c>
      <c r="Z10" s="167"/>
      <c r="AA10" s="23"/>
      <c r="AB10" s="24"/>
      <c r="AC10" s="24"/>
      <c r="AD10" s="24"/>
      <c r="AE10" s="49">
        <f t="shared" si="1"/>
        <v>1</v>
      </c>
      <c r="AF10" s="25"/>
      <c r="AG10" s="23"/>
      <c r="AH10" s="24"/>
      <c r="AI10" s="24"/>
      <c r="AJ10" s="24"/>
      <c r="AK10" s="25"/>
      <c r="AM10" s="249"/>
      <c r="AN10" s="249"/>
      <c r="AO10" s="249"/>
      <c r="AP10" s="249"/>
      <c r="AQ10" s="249"/>
    </row>
    <row r="11" spans="2:43" s="4" customFormat="1" ht="10.5" customHeight="1">
      <c r="B11" s="537"/>
      <c r="C11" s="537"/>
      <c r="D11" s="539"/>
      <c r="E11" s="8" t="s">
        <v>206</v>
      </c>
      <c r="F11" s="74"/>
      <c r="G11" s="74">
        <v>100</v>
      </c>
      <c r="H11" s="30">
        <v>1</v>
      </c>
      <c r="I11" s="160" t="s">
        <v>119</v>
      </c>
      <c r="J11" s="183" t="s">
        <v>197</v>
      </c>
      <c r="K11" s="176" t="s">
        <v>112</v>
      </c>
      <c r="L11" s="30"/>
      <c r="M11" s="25"/>
      <c r="N11" s="119"/>
      <c r="O11" s="93" t="str">
        <f>IF($G11&lt;60,"","◎")</f>
        <v>◎</v>
      </c>
      <c r="P11" s="84"/>
      <c r="Q11" s="84"/>
      <c r="R11" s="84"/>
      <c r="S11" s="84"/>
      <c r="T11" s="84"/>
      <c r="U11" s="84"/>
      <c r="V11" s="84"/>
      <c r="W11" s="84"/>
      <c r="X11" s="85"/>
      <c r="Y11" s="150">
        <f t="shared" si="0"/>
        <v>1</v>
      </c>
      <c r="Z11" s="167"/>
      <c r="AA11" s="23"/>
      <c r="AB11" s="24"/>
      <c r="AC11" s="24"/>
      <c r="AD11" s="49">
        <f>IF($G11&lt;60,"",$H11)</f>
        <v>1</v>
      </c>
      <c r="AE11" s="49">
        <f>IF($G11&lt;60,"",$H11)</f>
        <v>1</v>
      </c>
      <c r="AF11" s="25"/>
      <c r="AG11" s="23"/>
      <c r="AH11" s="24"/>
      <c r="AI11" s="24"/>
      <c r="AJ11" s="24"/>
      <c r="AK11" s="53">
        <f>IF($G11&lt;60,"",$H11)</f>
        <v>1</v>
      </c>
      <c r="AM11" s="249"/>
      <c r="AN11" s="249"/>
      <c r="AO11" s="249"/>
      <c r="AP11" s="249"/>
      <c r="AQ11" s="249"/>
    </row>
    <row r="12" spans="2:43" s="4" customFormat="1" ht="10.5" customHeight="1">
      <c r="B12" s="537"/>
      <c r="C12" s="537"/>
      <c r="D12" s="539"/>
      <c r="E12" s="7" t="s">
        <v>22</v>
      </c>
      <c r="F12" s="74"/>
      <c r="G12" s="74">
        <v>100</v>
      </c>
      <c r="H12" s="30">
        <v>2</v>
      </c>
      <c r="I12" s="160" t="s">
        <v>99</v>
      </c>
      <c r="J12" s="160" t="s">
        <v>102</v>
      </c>
      <c r="K12" s="176" t="s">
        <v>112</v>
      </c>
      <c r="L12" s="30"/>
      <c r="M12" s="25"/>
      <c r="N12" s="202" t="str">
        <f>IF($G12&lt;60,"","◇")</f>
        <v>◇</v>
      </c>
      <c r="O12" s="102"/>
      <c r="P12" s="107" t="str">
        <f>IF($G12&lt;60,"","◇")</f>
        <v>◇</v>
      </c>
      <c r="Q12" s="84"/>
      <c r="R12" s="84"/>
      <c r="S12" s="84"/>
      <c r="T12" s="84"/>
      <c r="U12" s="84"/>
      <c r="V12" s="84"/>
      <c r="W12" s="84"/>
      <c r="X12" s="85"/>
      <c r="Y12" s="150">
        <f t="shared" si="0"/>
        <v>2</v>
      </c>
      <c r="Z12" s="239">
        <f>IF($G12&lt;60,"",$H12)</f>
        <v>2</v>
      </c>
      <c r="AA12" s="23"/>
      <c r="AB12" s="24"/>
      <c r="AC12" s="24"/>
      <c r="AD12" s="24"/>
      <c r="AE12" s="49">
        <f t="shared" si="1"/>
        <v>2</v>
      </c>
      <c r="AF12" s="25"/>
      <c r="AG12" s="23"/>
      <c r="AH12" s="24"/>
      <c r="AI12" s="24"/>
      <c r="AJ12" s="24"/>
      <c r="AK12" s="25"/>
      <c r="AM12" s="249"/>
      <c r="AN12" s="249"/>
      <c r="AO12" s="249"/>
    </row>
    <row r="13" spans="2:43" s="4" customFormat="1" ht="10.5" customHeight="1">
      <c r="B13" s="537"/>
      <c r="C13" s="537"/>
      <c r="D13" s="539"/>
      <c r="E13" s="7" t="s">
        <v>23</v>
      </c>
      <c r="F13" s="74"/>
      <c r="G13" s="74">
        <v>100</v>
      </c>
      <c r="H13" s="30">
        <v>1</v>
      </c>
      <c r="I13" s="160" t="s">
        <v>99</v>
      </c>
      <c r="J13" s="160" t="s">
        <v>120</v>
      </c>
      <c r="K13" s="176" t="s">
        <v>112</v>
      </c>
      <c r="L13" s="30"/>
      <c r="M13" s="25"/>
      <c r="N13" s="202" t="str">
        <f>IF($G13&lt;60,"","◇")</f>
        <v>◇</v>
      </c>
      <c r="O13" s="102"/>
      <c r="P13" s="107" t="str">
        <f>IF($G13&lt;60,"","◇")</f>
        <v>◇</v>
      </c>
      <c r="Q13" s="84"/>
      <c r="R13" s="84"/>
      <c r="S13" s="84"/>
      <c r="T13" s="84"/>
      <c r="U13" s="84"/>
      <c r="V13" s="84"/>
      <c r="W13" s="84"/>
      <c r="X13" s="85"/>
      <c r="Y13" s="150">
        <f t="shared" si="0"/>
        <v>1</v>
      </c>
      <c r="Z13" s="239">
        <f>IF($G13&lt;60,"",$H13)</f>
        <v>1</v>
      </c>
      <c r="AA13" s="23"/>
      <c r="AB13" s="24"/>
      <c r="AC13" s="24"/>
      <c r="AD13" s="24"/>
      <c r="AE13" s="49">
        <f t="shared" si="1"/>
        <v>1</v>
      </c>
      <c r="AF13" s="25"/>
      <c r="AG13" s="23"/>
      <c r="AH13" s="24"/>
      <c r="AI13" s="24"/>
      <c r="AJ13" s="24"/>
      <c r="AK13" s="25"/>
      <c r="AM13" s="249"/>
      <c r="AN13" s="249"/>
      <c r="AO13" s="249"/>
    </row>
    <row r="14" spans="2:43" s="4" customFormat="1" ht="10.5" customHeight="1">
      <c r="B14" s="537"/>
      <c r="C14" s="537"/>
      <c r="D14" s="539"/>
      <c r="E14" s="11" t="s">
        <v>98</v>
      </c>
      <c r="F14" s="76"/>
      <c r="G14" s="76">
        <v>100</v>
      </c>
      <c r="H14" s="31">
        <v>2</v>
      </c>
      <c r="I14" s="158" t="s">
        <v>99</v>
      </c>
      <c r="J14" s="183" t="s">
        <v>103</v>
      </c>
      <c r="K14" s="177" t="s">
        <v>112</v>
      </c>
      <c r="L14" s="32"/>
      <c r="M14" s="35"/>
      <c r="N14" s="141"/>
      <c r="O14" s="96"/>
      <c r="P14" s="96"/>
      <c r="Q14" s="96"/>
      <c r="R14" s="96"/>
      <c r="S14" s="108" t="str">
        <f>IF($G14&lt;60,"","◎")</f>
        <v>◎</v>
      </c>
      <c r="T14" s="96"/>
      <c r="U14" s="96"/>
      <c r="V14" s="96"/>
      <c r="W14" s="96"/>
      <c r="X14" s="98"/>
      <c r="Y14" s="151">
        <f t="shared" si="0"/>
        <v>2</v>
      </c>
      <c r="Z14" s="161"/>
      <c r="AA14" s="33"/>
      <c r="AB14" s="34"/>
      <c r="AC14" s="34"/>
      <c r="AD14" s="34"/>
      <c r="AE14" s="52">
        <f t="shared" si="1"/>
        <v>2</v>
      </c>
      <c r="AF14" s="55">
        <f>IF($G14&lt;60,"",$H14)</f>
        <v>2</v>
      </c>
      <c r="AG14" s="33"/>
      <c r="AH14" s="34"/>
      <c r="AI14" s="34"/>
      <c r="AJ14" s="34"/>
      <c r="AK14" s="35"/>
    </row>
    <row r="15" spans="2:43" s="4" customFormat="1" ht="10.5" customHeight="1">
      <c r="B15" s="537"/>
      <c r="C15" s="537"/>
      <c r="D15" s="538" t="s">
        <v>5</v>
      </c>
      <c r="E15" s="6" t="s">
        <v>193</v>
      </c>
      <c r="F15" s="73"/>
      <c r="G15" s="73">
        <v>100</v>
      </c>
      <c r="H15" s="36">
        <v>1</v>
      </c>
      <c r="I15" s="157" t="s">
        <v>121</v>
      </c>
      <c r="J15" s="157" t="s">
        <v>197</v>
      </c>
      <c r="K15" s="175" t="s">
        <v>112</v>
      </c>
      <c r="L15" s="71"/>
      <c r="M15" s="22"/>
      <c r="N15" s="145" t="str">
        <f t="shared" ref="N15:N20" si="2">IF($G15&lt;60,"","○")</f>
        <v>○</v>
      </c>
      <c r="O15" s="81"/>
      <c r="P15" s="81"/>
      <c r="Q15" s="81"/>
      <c r="R15" s="81"/>
      <c r="S15" s="81"/>
      <c r="T15" s="81"/>
      <c r="U15" s="81"/>
      <c r="V15" s="81"/>
      <c r="W15" s="81"/>
      <c r="X15" s="89"/>
      <c r="Y15" s="152">
        <f t="shared" si="0"/>
        <v>1</v>
      </c>
      <c r="Z15" s="165"/>
      <c r="AA15" s="20"/>
      <c r="AB15" s="21"/>
      <c r="AC15" s="21"/>
      <c r="AD15" s="21"/>
      <c r="AE15" s="48">
        <f t="shared" si="1"/>
        <v>1</v>
      </c>
      <c r="AF15" s="22"/>
      <c r="AG15" s="20"/>
      <c r="AH15" s="21"/>
      <c r="AI15" s="21"/>
      <c r="AJ15" s="21"/>
      <c r="AK15" s="22"/>
    </row>
    <row r="16" spans="2:43" s="4" customFormat="1" ht="10.5" customHeight="1">
      <c r="B16" s="537"/>
      <c r="C16" s="537"/>
      <c r="D16" s="539"/>
      <c r="E16" s="11" t="s">
        <v>196</v>
      </c>
      <c r="F16" s="76"/>
      <c r="G16" s="76">
        <v>100</v>
      </c>
      <c r="H16" s="31">
        <v>1</v>
      </c>
      <c r="I16" s="158" t="s">
        <v>121</v>
      </c>
      <c r="J16" s="183" t="s">
        <v>197</v>
      </c>
      <c r="K16" s="177" t="s">
        <v>112</v>
      </c>
      <c r="L16" s="32"/>
      <c r="M16" s="35"/>
      <c r="N16" s="140" t="str">
        <f t="shared" si="2"/>
        <v>○</v>
      </c>
      <c r="O16" s="96"/>
      <c r="P16" s="96"/>
      <c r="Q16" s="96"/>
      <c r="R16" s="96"/>
      <c r="S16" s="96"/>
      <c r="T16" s="96"/>
      <c r="U16" s="96"/>
      <c r="V16" s="96"/>
      <c r="W16" s="96"/>
      <c r="X16" s="98"/>
      <c r="Y16" s="151">
        <f t="shared" si="0"/>
        <v>1</v>
      </c>
      <c r="Z16" s="167"/>
      <c r="AA16" s="33"/>
      <c r="AB16" s="34"/>
      <c r="AC16" s="34"/>
      <c r="AD16" s="34"/>
      <c r="AE16" s="52">
        <f t="shared" si="1"/>
        <v>1</v>
      </c>
      <c r="AF16" s="35"/>
      <c r="AG16" s="33"/>
      <c r="AH16" s="34"/>
      <c r="AI16" s="34"/>
      <c r="AJ16" s="34"/>
      <c r="AK16" s="35"/>
    </row>
    <row r="17" spans="2:47" s="4" customFormat="1" ht="10.5" customHeight="1">
      <c r="B17" s="537"/>
      <c r="C17" s="537"/>
      <c r="D17" s="539"/>
      <c r="E17" s="11" t="s">
        <v>194</v>
      </c>
      <c r="F17" s="76"/>
      <c r="G17" s="76">
        <v>100</v>
      </c>
      <c r="H17" s="31">
        <v>1</v>
      </c>
      <c r="I17" s="158" t="s">
        <v>121</v>
      </c>
      <c r="J17" s="183" t="s">
        <v>101</v>
      </c>
      <c r="K17" s="177" t="s">
        <v>112</v>
      </c>
      <c r="L17" s="32"/>
      <c r="M17" s="35"/>
      <c r="N17" s="140" t="str">
        <f t="shared" si="2"/>
        <v>○</v>
      </c>
      <c r="O17" s="96"/>
      <c r="P17" s="96"/>
      <c r="Q17" s="96"/>
      <c r="R17" s="96"/>
      <c r="S17" s="96"/>
      <c r="T17" s="96"/>
      <c r="U17" s="96"/>
      <c r="V17" s="96"/>
      <c r="W17" s="96"/>
      <c r="X17" s="98"/>
      <c r="Y17" s="151">
        <f t="shared" si="0"/>
        <v>1</v>
      </c>
      <c r="Z17" s="167"/>
      <c r="AA17" s="33"/>
      <c r="AB17" s="34"/>
      <c r="AC17" s="34"/>
      <c r="AD17" s="34"/>
      <c r="AE17" s="52">
        <f t="shared" si="1"/>
        <v>1</v>
      </c>
      <c r="AF17" s="35"/>
      <c r="AG17" s="33"/>
      <c r="AH17" s="34"/>
      <c r="AI17" s="34"/>
      <c r="AJ17" s="34"/>
      <c r="AK17" s="35"/>
    </row>
    <row r="18" spans="2:47" s="4" customFormat="1" ht="10.5" customHeight="1">
      <c r="B18" s="537"/>
      <c r="C18" s="537"/>
      <c r="D18" s="539"/>
      <c r="E18" s="11" t="s">
        <v>195</v>
      </c>
      <c r="F18" s="76"/>
      <c r="G18" s="76">
        <v>100</v>
      </c>
      <c r="H18" s="31">
        <v>1</v>
      </c>
      <c r="I18" s="158" t="s">
        <v>121</v>
      </c>
      <c r="J18" s="183" t="s">
        <v>101</v>
      </c>
      <c r="K18" s="177" t="s">
        <v>112</v>
      </c>
      <c r="L18" s="32"/>
      <c r="M18" s="35"/>
      <c r="N18" s="140" t="str">
        <f t="shared" si="2"/>
        <v>○</v>
      </c>
      <c r="O18" s="96"/>
      <c r="P18" s="96"/>
      <c r="Q18" s="96"/>
      <c r="R18" s="96"/>
      <c r="S18" s="96"/>
      <c r="T18" s="96"/>
      <c r="U18" s="96"/>
      <c r="V18" s="96"/>
      <c r="W18" s="96"/>
      <c r="X18" s="98"/>
      <c r="Y18" s="151">
        <f t="shared" si="0"/>
        <v>1</v>
      </c>
      <c r="Z18" s="167"/>
      <c r="AA18" s="33"/>
      <c r="AB18" s="34"/>
      <c r="AC18" s="34"/>
      <c r="AD18" s="34"/>
      <c r="AE18" s="52">
        <f t="shared" si="1"/>
        <v>1</v>
      </c>
      <c r="AF18" s="35"/>
      <c r="AG18" s="33"/>
      <c r="AH18" s="34"/>
      <c r="AI18" s="34"/>
      <c r="AJ18" s="34"/>
      <c r="AK18" s="35"/>
    </row>
    <row r="19" spans="2:47" s="4" customFormat="1" ht="10.5" customHeight="1">
      <c r="B19" s="537"/>
      <c r="C19" s="537"/>
      <c r="D19" s="539"/>
      <c r="E19" s="9" t="s">
        <v>198</v>
      </c>
      <c r="F19" s="76"/>
      <c r="G19" s="74">
        <v>100</v>
      </c>
      <c r="H19" s="31">
        <v>1</v>
      </c>
      <c r="I19" s="158" t="s">
        <v>5</v>
      </c>
      <c r="J19" s="160" t="s">
        <v>120</v>
      </c>
      <c r="K19" s="177" t="s">
        <v>112</v>
      </c>
      <c r="L19" s="30"/>
      <c r="M19" s="25"/>
      <c r="N19" s="203" t="str">
        <f t="shared" si="2"/>
        <v>○</v>
      </c>
      <c r="O19" s="84"/>
      <c r="P19" s="84"/>
      <c r="Q19" s="84"/>
      <c r="R19" s="84"/>
      <c r="S19" s="84"/>
      <c r="T19" s="84"/>
      <c r="U19" s="84"/>
      <c r="V19" s="84"/>
      <c r="W19" s="84"/>
      <c r="X19" s="85"/>
      <c r="Y19" s="150">
        <f t="shared" si="0"/>
        <v>1</v>
      </c>
      <c r="Z19" s="167"/>
      <c r="AA19" s="33"/>
      <c r="AB19" s="34"/>
      <c r="AC19" s="34"/>
      <c r="AD19" s="34"/>
      <c r="AE19" s="49">
        <f t="shared" si="1"/>
        <v>1</v>
      </c>
      <c r="AF19" s="25"/>
      <c r="AG19" s="33"/>
      <c r="AH19" s="34"/>
      <c r="AI19" s="34"/>
      <c r="AJ19" s="34"/>
      <c r="AK19" s="35"/>
      <c r="AM19" s="248"/>
      <c r="AN19" s="248"/>
      <c r="AO19" s="248"/>
      <c r="AP19" s="245"/>
      <c r="AQ19" s="245"/>
      <c r="AR19" s="245"/>
      <c r="AS19" s="245"/>
    </row>
    <row r="20" spans="2:47" s="4" customFormat="1" ht="10.5" customHeight="1">
      <c r="B20" s="537"/>
      <c r="C20" s="537"/>
      <c r="D20" s="539"/>
      <c r="E20" s="8" t="s">
        <v>199</v>
      </c>
      <c r="F20" s="74"/>
      <c r="G20" s="74">
        <v>100</v>
      </c>
      <c r="H20" s="29">
        <v>1</v>
      </c>
      <c r="I20" s="159" t="s">
        <v>5</v>
      </c>
      <c r="J20" s="160" t="s">
        <v>171</v>
      </c>
      <c r="K20" s="176" t="s">
        <v>112</v>
      </c>
      <c r="L20" s="30"/>
      <c r="M20" s="25"/>
      <c r="N20" s="203" t="str">
        <f t="shared" si="2"/>
        <v>○</v>
      </c>
      <c r="O20" s="84"/>
      <c r="P20" s="84"/>
      <c r="Q20" s="84"/>
      <c r="R20" s="84"/>
      <c r="S20" s="84"/>
      <c r="T20" s="84"/>
      <c r="U20" s="84"/>
      <c r="V20" s="84"/>
      <c r="W20" s="84"/>
      <c r="X20" s="85"/>
      <c r="Y20" s="150">
        <f t="shared" si="0"/>
        <v>1</v>
      </c>
      <c r="Z20" s="167"/>
      <c r="AA20" s="23"/>
      <c r="AB20" s="24"/>
      <c r="AC20" s="24"/>
      <c r="AD20" s="24"/>
      <c r="AE20" s="49">
        <f t="shared" si="1"/>
        <v>1</v>
      </c>
      <c r="AF20" s="25"/>
      <c r="AG20" s="23"/>
      <c r="AH20" s="24"/>
      <c r="AI20" s="24"/>
      <c r="AJ20" s="24"/>
      <c r="AK20" s="25"/>
      <c r="AM20" s="248"/>
      <c r="AN20" s="248"/>
      <c r="AO20" s="248"/>
      <c r="AP20" s="245"/>
      <c r="AQ20" s="245"/>
      <c r="AR20" s="245"/>
      <c r="AS20" s="245"/>
    </row>
    <row r="21" spans="2:47" s="4" customFormat="1" ht="10.5" customHeight="1">
      <c r="B21" s="537"/>
      <c r="C21" s="537"/>
      <c r="D21" s="539"/>
      <c r="E21" s="7" t="s">
        <v>30</v>
      </c>
      <c r="F21" s="74"/>
      <c r="G21" s="74">
        <v>100</v>
      </c>
      <c r="H21" s="167">
        <v>1</v>
      </c>
      <c r="I21" s="193" t="s">
        <v>5</v>
      </c>
      <c r="J21" s="188" t="s">
        <v>106</v>
      </c>
      <c r="K21" s="176" t="s">
        <v>112</v>
      </c>
      <c r="L21" s="166"/>
      <c r="M21" s="25"/>
      <c r="N21" s="202" t="str">
        <f>IF($G21&lt;60,"","◇")</f>
        <v>◇</v>
      </c>
      <c r="O21" s="84"/>
      <c r="P21" s="84"/>
      <c r="Q21" s="84"/>
      <c r="R21" s="84"/>
      <c r="S21" s="84"/>
      <c r="T21" s="84"/>
      <c r="U21" s="84"/>
      <c r="V21" s="84"/>
      <c r="W21" s="84"/>
      <c r="X21" s="85"/>
      <c r="Y21" s="150">
        <f t="shared" si="0"/>
        <v>1</v>
      </c>
      <c r="Z21" s="167"/>
      <c r="AA21" s="23"/>
      <c r="AB21" s="24"/>
      <c r="AC21" s="24"/>
      <c r="AD21" s="24"/>
      <c r="AE21" s="49">
        <f t="shared" si="1"/>
        <v>1</v>
      </c>
      <c r="AF21" s="25"/>
      <c r="AG21" s="23"/>
      <c r="AH21" s="24"/>
      <c r="AI21" s="24"/>
      <c r="AJ21" s="24"/>
      <c r="AK21" s="25"/>
      <c r="AM21" s="248"/>
      <c r="AN21" s="248"/>
      <c r="AO21" s="248"/>
      <c r="AP21" s="245"/>
      <c r="AQ21" s="245"/>
      <c r="AR21" s="245"/>
      <c r="AS21" s="245"/>
    </row>
    <row r="22" spans="2:47" s="4" customFormat="1" ht="10.5" customHeight="1">
      <c r="B22" s="537"/>
      <c r="C22" s="537"/>
      <c r="D22" s="539"/>
      <c r="E22" s="8" t="s">
        <v>169</v>
      </c>
      <c r="F22" s="74"/>
      <c r="G22" s="74">
        <v>100</v>
      </c>
      <c r="H22" s="29">
        <v>1</v>
      </c>
      <c r="I22" s="159" t="s">
        <v>5</v>
      </c>
      <c r="J22" s="160" t="s">
        <v>120</v>
      </c>
      <c r="K22" s="176" t="s">
        <v>112</v>
      </c>
      <c r="L22" s="30"/>
      <c r="M22" s="25"/>
      <c r="N22" s="119"/>
      <c r="O22" s="84"/>
      <c r="P22" s="84"/>
      <c r="Q22" s="84"/>
      <c r="R22" s="84"/>
      <c r="S22" s="86" t="str">
        <f t="shared" ref="S22:S29" si="3">IF($G22&lt;60,"","○")</f>
        <v>○</v>
      </c>
      <c r="T22" s="84"/>
      <c r="U22" s="84"/>
      <c r="V22" s="84"/>
      <c r="W22" s="84"/>
      <c r="X22" s="85"/>
      <c r="Y22" s="150">
        <f t="shared" si="0"/>
        <v>1</v>
      </c>
      <c r="Z22" s="167"/>
      <c r="AA22" s="23"/>
      <c r="AB22" s="24"/>
      <c r="AC22" s="24"/>
      <c r="AD22" s="24"/>
      <c r="AE22" s="49">
        <f t="shared" si="1"/>
        <v>1</v>
      </c>
      <c r="AF22" s="54">
        <f t="shared" si="1"/>
        <v>1</v>
      </c>
      <c r="AG22" s="23"/>
      <c r="AH22" s="24"/>
      <c r="AI22" s="24"/>
      <c r="AJ22" s="24"/>
      <c r="AK22" s="25"/>
      <c r="AM22" s="243"/>
      <c r="AN22" s="243"/>
      <c r="AO22" s="243"/>
      <c r="AP22" s="243"/>
      <c r="AQ22" s="243"/>
      <c r="AR22" s="243"/>
      <c r="AS22" s="243"/>
      <c r="AT22" s="243"/>
    </row>
    <row r="23" spans="2:47" s="4" customFormat="1" ht="10.5" customHeight="1">
      <c r="B23" s="537"/>
      <c r="C23" s="537"/>
      <c r="D23" s="539"/>
      <c r="E23" s="8" t="s">
        <v>95</v>
      </c>
      <c r="F23" s="74"/>
      <c r="G23" s="74">
        <v>100</v>
      </c>
      <c r="H23" s="29">
        <v>1</v>
      </c>
      <c r="I23" s="159" t="s">
        <v>5</v>
      </c>
      <c r="J23" s="160" t="s">
        <v>120</v>
      </c>
      <c r="K23" s="176" t="s">
        <v>112</v>
      </c>
      <c r="L23" s="30"/>
      <c r="M23" s="25"/>
      <c r="N23" s="119"/>
      <c r="O23" s="84"/>
      <c r="P23" s="84"/>
      <c r="Q23" s="84"/>
      <c r="R23" s="84"/>
      <c r="S23" s="86" t="str">
        <f t="shared" si="3"/>
        <v>○</v>
      </c>
      <c r="T23" s="84"/>
      <c r="U23" s="84"/>
      <c r="V23" s="84"/>
      <c r="W23" s="84"/>
      <c r="X23" s="85"/>
      <c r="Y23" s="150">
        <f t="shared" si="0"/>
        <v>1</v>
      </c>
      <c r="Z23" s="167"/>
      <c r="AA23" s="23"/>
      <c r="AB23" s="24"/>
      <c r="AC23" s="24"/>
      <c r="AD23" s="24"/>
      <c r="AE23" s="49">
        <f t="shared" si="1"/>
        <v>1</v>
      </c>
      <c r="AF23" s="54">
        <f t="shared" si="1"/>
        <v>1</v>
      </c>
      <c r="AG23" s="23"/>
      <c r="AH23" s="24"/>
      <c r="AI23" s="24"/>
      <c r="AJ23" s="24"/>
      <c r="AK23" s="25"/>
      <c r="AM23" s="243"/>
      <c r="AN23" s="243"/>
      <c r="AO23" s="243"/>
      <c r="AP23" s="243"/>
      <c r="AQ23" s="243"/>
      <c r="AR23" s="243"/>
      <c r="AS23" s="243"/>
      <c r="AT23" s="243"/>
    </row>
    <row r="24" spans="2:47" s="4" customFormat="1" ht="10.5" customHeight="1">
      <c r="B24" s="537"/>
      <c r="C24" s="537"/>
      <c r="D24" s="539"/>
      <c r="E24" s="7" t="s">
        <v>167</v>
      </c>
      <c r="F24" s="74"/>
      <c r="G24" s="74">
        <v>100</v>
      </c>
      <c r="H24" s="29">
        <v>1</v>
      </c>
      <c r="I24" s="159" t="s">
        <v>5</v>
      </c>
      <c r="J24" s="160" t="s">
        <v>120</v>
      </c>
      <c r="K24" s="176" t="s">
        <v>112</v>
      </c>
      <c r="L24" s="30"/>
      <c r="M24" s="25"/>
      <c r="N24" s="119"/>
      <c r="O24" s="84"/>
      <c r="P24" s="84"/>
      <c r="Q24" s="84"/>
      <c r="R24" s="84"/>
      <c r="S24" s="107" t="str">
        <f>IF($G24&lt;60,"","◇")</f>
        <v>◇</v>
      </c>
      <c r="T24" s="84"/>
      <c r="U24" s="84"/>
      <c r="V24" s="84"/>
      <c r="W24" s="84"/>
      <c r="X24" s="85"/>
      <c r="Y24" s="150">
        <f t="shared" si="0"/>
        <v>1</v>
      </c>
      <c r="Z24" s="167"/>
      <c r="AA24" s="23"/>
      <c r="AB24" s="24"/>
      <c r="AC24" s="24"/>
      <c r="AD24" s="24"/>
      <c r="AE24" s="49">
        <f t="shared" si="1"/>
        <v>1</v>
      </c>
      <c r="AF24" s="54">
        <f t="shared" si="1"/>
        <v>1</v>
      </c>
      <c r="AG24" s="23"/>
      <c r="AH24" s="24"/>
      <c r="AI24" s="24"/>
      <c r="AJ24" s="24"/>
      <c r="AK24" s="25"/>
      <c r="AM24" s="243"/>
      <c r="AN24" s="243"/>
      <c r="AO24" s="243"/>
      <c r="AP24" s="243"/>
      <c r="AQ24" s="243"/>
      <c r="AR24" s="243"/>
      <c r="AS24" s="243"/>
      <c r="AT24" s="243"/>
    </row>
    <row r="25" spans="2:47" s="4" customFormat="1" ht="10.5" customHeight="1">
      <c r="B25" s="537"/>
      <c r="C25" s="537"/>
      <c r="D25" s="539"/>
      <c r="E25" s="7" t="s">
        <v>165</v>
      </c>
      <c r="F25" s="120"/>
      <c r="G25" s="74">
        <v>100</v>
      </c>
      <c r="H25" s="29">
        <v>1</v>
      </c>
      <c r="I25" s="159" t="s">
        <v>5</v>
      </c>
      <c r="J25" s="160" t="s">
        <v>120</v>
      </c>
      <c r="K25" s="176" t="s">
        <v>112</v>
      </c>
      <c r="L25" s="30"/>
      <c r="M25" s="25"/>
      <c r="N25" s="119"/>
      <c r="O25" s="84"/>
      <c r="P25" s="84"/>
      <c r="Q25" s="84"/>
      <c r="R25" s="84"/>
      <c r="S25" s="86" t="str">
        <f t="shared" si="3"/>
        <v>○</v>
      </c>
      <c r="T25" s="84"/>
      <c r="U25" s="84"/>
      <c r="V25" s="84"/>
      <c r="W25" s="84"/>
      <c r="X25" s="85"/>
      <c r="Y25" s="150">
        <f t="shared" si="0"/>
        <v>1</v>
      </c>
      <c r="Z25" s="167"/>
      <c r="AA25" s="23"/>
      <c r="AB25" s="24"/>
      <c r="AC25" s="24"/>
      <c r="AD25" s="24"/>
      <c r="AE25" s="49">
        <f t="shared" si="1"/>
        <v>1</v>
      </c>
      <c r="AF25" s="54">
        <f t="shared" si="1"/>
        <v>1</v>
      </c>
      <c r="AG25" s="23"/>
      <c r="AH25" s="24"/>
      <c r="AI25" s="24"/>
      <c r="AJ25" s="24"/>
      <c r="AK25" s="25"/>
      <c r="AM25" s="243"/>
      <c r="AN25" s="243"/>
      <c r="AO25" s="243"/>
      <c r="AP25" s="243"/>
      <c r="AQ25" s="243"/>
      <c r="AR25" s="243"/>
      <c r="AS25" s="243"/>
      <c r="AT25" s="243"/>
    </row>
    <row r="26" spans="2:47" s="4" customFormat="1" ht="10.5" customHeight="1">
      <c r="B26" s="537"/>
      <c r="C26" s="537"/>
      <c r="D26" s="539"/>
      <c r="E26" s="8" t="s">
        <v>170</v>
      </c>
      <c r="F26" s="74"/>
      <c r="G26" s="74">
        <v>100</v>
      </c>
      <c r="H26" s="29">
        <v>1</v>
      </c>
      <c r="I26" s="159" t="s">
        <v>5</v>
      </c>
      <c r="J26" s="160" t="s">
        <v>171</v>
      </c>
      <c r="K26" s="176" t="s">
        <v>112</v>
      </c>
      <c r="L26" s="30"/>
      <c r="M26" s="25"/>
      <c r="N26" s="119"/>
      <c r="O26" s="84"/>
      <c r="P26" s="84"/>
      <c r="Q26" s="84"/>
      <c r="R26" s="84"/>
      <c r="S26" s="86" t="str">
        <f t="shared" si="3"/>
        <v>○</v>
      </c>
      <c r="T26" s="84"/>
      <c r="U26" s="84"/>
      <c r="V26" s="84"/>
      <c r="W26" s="84"/>
      <c r="X26" s="85"/>
      <c r="Y26" s="150">
        <f t="shared" si="0"/>
        <v>1</v>
      </c>
      <c r="Z26" s="167"/>
      <c r="AA26" s="23"/>
      <c r="AB26" s="24"/>
      <c r="AC26" s="24"/>
      <c r="AD26" s="24"/>
      <c r="AE26" s="49">
        <f t="shared" si="1"/>
        <v>1</v>
      </c>
      <c r="AF26" s="54">
        <f t="shared" si="1"/>
        <v>1</v>
      </c>
      <c r="AG26" s="23"/>
      <c r="AH26" s="24"/>
      <c r="AI26" s="24"/>
      <c r="AJ26" s="24"/>
      <c r="AK26" s="25"/>
      <c r="AM26" s="243"/>
      <c r="AN26" s="243"/>
      <c r="AO26" s="243"/>
      <c r="AP26" s="243"/>
      <c r="AQ26" s="243"/>
      <c r="AR26" s="243"/>
      <c r="AS26" s="243"/>
      <c r="AT26" s="243"/>
    </row>
    <row r="27" spans="2:47" s="4" customFormat="1" ht="10.5" customHeight="1">
      <c r="B27" s="537"/>
      <c r="C27" s="537"/>
      <c r="D27" s="539"/>
      <c r="E27" s="8" t="s">
        <v>96</v>
      </c>
      <c r="F27" s="76"/>
      <c r="G27" s="74">
        <v>100</v>
      </c>
      <c r="H27" s="29">
        <v>1</v>
      </c>
      <c r="I27" s="159" t="s">
        <v>5</v>
      </c>
      <c r="J27" s="160" t="s">
        <v>171</v>
      </c>
      <c r="K27" s="176" t="s">
        <v>112</v>
      </c>
      <c r="L27" s="30"/>
      <c r="M27" s="25"/>
      <c r="N27" s="119"/>
      <c r="O27" s="84"/>
      <c r="P27" s="84"/>
      <c r="Q27" s="84"/>
      <c r="R27" s="84"/>
      <c r="S27" s="86" t="str">
        <f t="shared" si="3"/>
        <v>○</v>
      </c>
      <c r="T27" s="84"/>
      <c r="U27" s="84"/>
      <c r="V27" s="84"/>
      <c r="W27" s="84"/>
      <c r="X27" s="85"/>
      <c r="Y27" s="150">
        <f t="shared" si="0"/>
        <v>1</v>
      </c>
      <c r="Z27" s="167"/>
      <c r="AA27" s="23"/>
      <c r="AB27" s="24"/>
      <c r="AC27" s="24"/>
      <c r="AD27" s="24"/>
      <c r="AE27" s="49">
        <f t="shared" si="1"/>
        <v>1</v>
      </c>
      <c r="AF27" s="54">
        <f t="shared" si="1"/>
        <v>1</v>
      </c>
      <c r="AG27" s="23"/>
      <c r="AH27" s="24"/>
      <c r="AI27" s="24"/>
      <c r="AJ27" s="24"/>
      <c r="AK27" s="25"/>
      <c r="AM27" s="243"/>
      <c r="AN27" s="243"/>
      <c r="AO27" s="243"/>
      <c r="AP27" s="243"/>
      <c r="AQ27" s="243"/>
      <c r="AR27" s="243"/>
      <c r="AS27" s="243"/>
      <c r="AT27" s="243"/>
    </row>
    <row r="28" spans="2:47" s="4" customFormat="1" ht="10.5" customHeight="1">
      <c r="B28" s="537"/>
      <c r="C28" s="537"/>
      <c r="D28" s="539"/>
      <c r="E28" s="7" t="s">
        <v>168</v>
      </c>
      <c r="F28" s="76"/>
      <c r="G28" s="74">
        <v>100</v>
      </c>
      <c r="H28" s="29">
        <v>1</v>
      </c>
      <c r="I28" s="159" t="s">
        <v>5</v>
      </c>
      <c r="J28" s="160" t="s">
        <v>171</v>
      </c>
      <c r="K28" s="176" t="s">
        <v>112</v>
      </c>
      <c r="L28" s="166"/>
      <c r="M28" s="25"/>
      <c r="N28" s="119"/>
      <c r="O28" s="84"/>
      <c r="P28" s="84"/>
      <c r="Q28" s="84"/>
      <c r="R28" s="84"/>
      <c r="S28" s="107" t="str">
        <f>IF($G28&lt;60,"","◇")</f>
        <v>◇</v>
      </c>
      <c r="T28" s="84"/>
      <c r="U28" s="84"/>
      <c r="V28" s="84"/>
      <c r="W28" s="84"/>
      <c r="X28" s="85"/>
      <c r="Y28" s="150">
        <f t="shared" si="0"/>
        <v>1</v>
      </c>
      <c r="Z28" s="167"/>
      <c r="AA28" s="23"/>
      <c r="AB28" s="24"/>
      <c r="AC28" s="24"/>
      <c r="AD28" s="24"/>
      <c r="AE28" s="49">
        <f t="shared" si="1"/>
        <v>1</v>
      </c>
      <c r="AF28" s="54">
        <f t="shared" si="1"/>
        <v>1</v>
      </c>
      <c r="AG28" s="23"/>
      <c r="AH28" s="24"/>
      <c r="AI28" s="24"/>
      <c r="AJ28" s="24"/>
      <c r="AK28" s="25"/>
    </row>
    <row r="29" spans="2:47" s="4" customFormat="1" ht="10.5" customHeight="1">
      <c r="B29" s="537"/>
      <c r="C29" s="537"/>
      <c r="D29" s="539"/>
      <c r="E29" s="7" t="s">
        <v>166</v>
      </c>
      <c r="F29" s="76"/>
      <c r="G29" s="74">
        <v>100</v>
      </c>
      <c r="H29" s="29">
        <v>1</v>
      </c>
      <c r="I29" s="159" t="s">
        <v>5</v>
      </c>
      <c r="J29" s="160" t="s">
        <v>171</v>
      </c>
      <c r="K29" s="176" t="s">
        <v>112</v>
      </c>
      <c r="L29" s="166"/>
      <c r="M29" s="25"/>
      <c r="N29" s="119"/>
      <c r="O29" s="84"/>
      <c r="P29" s="84"/>
      <c r="Q29" s="84"/>
      <c r="R29" s="84"/>
      <c r="S29" s="86" t="str">
        <f t="shared" si="3"/>
        <v>○</v>
      </c>
      <c r="T29" s="84"/>
      <c r="U29" s="84"/>
      <c r="V29" s="84"/>
      <c r="W29" s="84"/>
      <c r="X29" s="85"/>
      <c r="Y29" s="150">
        <f t="shared" si="0"/>
        <v>1</v>
      </c>
      <c r="Z29" s="167"/>
      <c r="AA29" s="23"/>
      <c r="AB29" s="24"/>
      <c r="AC29" s="24"/>
      <c r="AD29" s="24"/>
      <c r="AE29" s="49">
        <f t="shared" si="1"/>
        <v>1</v>
      </c>
      <c r="AF29" s="54">
        <f t="shared" si="1"/>
        <v>1</v>
      </c>
      <c r="AG29" s="23"/>
      <c r="AH29" s="24"/>
      <c r="AI29" s="24"/>
      <c r="AJ29" s="24"/>
      <c r="AK29" s="25"/>
    </row>
    <row r="30" spans="2:47" s="4" customFormat="1" ht="10.5" customHeight="1">
      <c r="B30" s="537"/>
      <c r="C30" s="537"/>
      <c r="D30" s="539"/>
      <c r="E30" s="8" t="s">
        <v>93</v>
      </c>
      <c r="F30" s="78"/>
      <c r="G30" s="75">
        <v>100</v>
      </c>
      <c r="H30" s="172">
        <v>1</v>
      </c>
      <c r="I30" s="419" t="s">
        <v>5</v>
      </c>
      <c r="J30" s="197" t="s">
        <v>105</v>
      </c>
      <c r="K30" s="184" t="s">
        <v>112</v>
      </c>
      <c r="L30" s="224"/>
      <c r="M30" s="38"/>
      <c r="N30" s="142"/>
      <c r="O30" s="91"/>
      <c r="P30" s="95" t="str">
        <f>IF($G30&lt;60,"","○")</f>
        <v>○</v>
      </c>
      <c r="Q30" s="91"/>
      <c r="R30" s="104"/>
      <c r="S30" s="104"/>
      <c r="T30" s="104"/>
      <c r="U30" s="104"/>
      <c r="V30" s="104"/>
      <c r="W30" s="104"/>
      <c r="X30" s="105"/>
      <c r="Y30" s="153">
        <f t="shared" si="0"/>
        <v>1</v>
      </c>
      <c r="Z30" s="240">
        <f t="shared" si="0"/>
        <v>1</v>
      </c>
      <c r="AA30" s="121"/>
      <c r="AB30" s="118"/>
      <c r="AC30" s="118"/>
      <c r="AD30" s="28"/>
      <c r="AE30" s="51">
        <f t="shared" si="1"/>
        <v>1</v>
      </c>
      <c r="AF30" s="38"/>
      <c r="AG30" s="121"/>
      <c r="AH30" s="118"/>
      <c r="AI30" s="118"/>
      <c r="AJ30" s="118"/>
      <c r="AK30" s="111"/>
      <c r="AM30" s="243"/>
      <c r="AN30" s="243"/>
      <c r="AO30" s="243"/>
      <c r="AP30" s="243"/>
      <c r="AQ30" s="243"/>
      <c r="AR30" s="243"/>
      <c r="AS30" s="243"/>
      <c r="AT30" s="243"/>
      <c r="AU30" s="244"/>
    </row>
    <row r="31" spans="2:47" s="4" customFormat="1" ht="10.5" customHeight="1">
      <c r="B31" s="537"/>
      <c r="C31" s="537"/>
      <c r="D31" s="539"/>
      <c r="E31" s="7" t="s">
        <v>94</v>
      </c>
      <c r="F31" s="76"/>
      <c r="G31" s="76">
        <v>100</v>
      </c>
      <c r="H31" s="161">
        <v>1</v>
      </c>
      <c r="I31" s="185" t="s">
        <v>5</v>
      </c>
      <c r="J31" s="186" t="s">
        <v>106</v>
      </c>
      <c r="K31" s="177" t="s">
        <v>112</v>
      </c>
      <c r="L31" s="162"/>
      <c r="M31" s="35"/>
      <c r="N31" s="119"/>
      <c r="O31" s="96"/>
      <c r="P31" s="86" t="str">
        <f>IF($G31&lt;60,"","○")</f>
        <v>○</v>
      </c>
      <c r="Q31" s="96"/>
      <c r="R31" s="96"/>
      <c r="S31" s="96"/>
      <c r="T31" s="96"/>
      <c r="U31" s="96"/>
      <c r="V31" s="96"/>
      <c r="W31" s="96"/>
      <c r="X31" s="98"/>
      <c r="Y31" s="151">
        <f t="shared" si="0"/>
        <v>1</v>
      </c>
      <c r="Z31" s="241">
        <f t="shared" si="0"/>
        <v>1</v>
      </c>
      <c r="AA31" s="33"/>
      <c r="AB31" s="34"/>
      <c r="AC31" s="34"/>
      <c r="AD31" s="24"/>
      <c r="AE31" s="52">
        <f t="shared" si="1"/>
        <v>1</v>
      </c>
      <c r="AF31" s="25"/>
      <c r="AG31" s="33"/>
      <c r="AH31" s="34"/>
      <c r="AI31" s="34"/>
      <c r="AJ31" s="34"/>
      <c r="AK31" s="35"/>
    </row>
    <row r="32" spans="2:47" s="4" customFormat="1" ht="10.5" customHeight="1">
      <c r="B32" s="537"/>
      <c r="C32" s="536" t="s">
        <v>3</v>
      </c>
      <c r="D32" s="538" t="s">
        <v>13</v>
      </c>
      <c r="E32" s="64" t="s">
        <v>184</v>
      </c>
      <c r="F32" s="109"/>
      <c r="G32" s="110">
        <v>100</v>
      </c>
      <c r="H32" s="164">
        <v>1</v>
      </c>
      <c r="I32" s="187" t="s">
        <v>99</v>
      </c>
      <c r="J32" s="187" t="s">
        <v>205</v>
      </c>
      <c r="K32" s="178" t="s">
        <v>112</v>
      </c>
      <c r="L32" s="164"/>
      <c r="M32" s="22"/>
      <c r="N32" s="144"/>
      <c r="O32" s="81"/>
      <c r="P32" s="90" t="str">
        <f>IF($G32&lt;60,"","◎")</f>
        <v>◎</v>
      </c>
      <c r="Q32" s="81"/>
      <c r="R32" s="81"/>
      <c r="S32" s="81"/>
      <c r="T32" s="81"/>
      <c r="U32" s="81"/>
      <c r="V32" s="81"/>
      <c r="W32" s="81"/>
      <c r="X32" s="89"/>
      <c r="Y32" s="152">
        <f t="shared" si="0"/>
        <v>1</v>
      </c>
      <c r="Z32" s="240">
        <f t="shared" si="0"/>
        <v>1</v>
      </c>
      <c r="AA32" s="20"/>
      <c r="AB32" s="21"/>
      <c r="AC32" s="21"/>
      <c r="AD32" s="48">
        <f>IF($G32&lt;60,"",$H32)</f>
        <v>1</v>
      </c>
      <c r="AE32" s="48">
        <f>IF($G32&lt;60,"",$H32)</f>
        <v>1</v>
      </c>
      <c r="AF32" s="22"/>
      <c r="AG32" s="219"/>
      <c r="AH32" s="21"/>
      <c r="AI32" s="21"/>
      <c r="AJ32" s="21"/>
      <c r="AK32" s="62">
        <f>IF($G32&lt;60,"",$H32)</f>
        <v>1</v>
      </c>
      <c r="AM32" s="249"/>
      <c r="AN32" s="249"/>
      <c r="AO32" s="249"/>
      <c r="AP32" s="249"/>
      <c r="AQ32" s="249"/>
      <c r="AR32" s="249"/>
    </row>
    <row r="33" spans="2:45" s="4" customFormat="1" ht="10.5" customHeight="1">
      <c r="B33" s="537"/>
      <c r="C33" s="537"/>
      <c r="D33" s="539"/>
      <c r="E33" s="9" t="s">
        <v>204</v>
      </c>
      <c r="F33" s="78"/>
      <c r="G33" s="77">
        <v>100</v>
      </c>
      <c r="H33" s="166">
        <v>2</v>
      </c>
      <c r="I33" s="188" t="s">
        <v>99</v>
      </c>
      <c r="J33" s="188" t="s">
        <v>197</v>
      </c>
      <c r="K33" s="176" t="s">
        <v>112</v>
      </c>
      <c r="L33" s="166"/>
      <c r="M33" s="25"/>
      <c r="N33" s="119"/>
      <c r="O33" s="84"/>
      <c r="P33" s="93" t="str">
        <f>IF($G33&lt;60,"","◎")</f>
        <v>◎</v>
      </c>
      <c r="Q33" s="84"/>
      <c r="R33" s="84"/>
      <c r="S33" s="84"/>
      <c r="T33" s="84"/>
      <c r="U33" s="84"/>
      <c r="V33" s="84"/>
      <c r="W33" s="84"/>
      <c r="X33" s="85"/>
      <c r="Y33" s="150">
        <f t="shared" si="0"/>
        <v>2</v>
      </c>
      <c r="Z33" s="239">
        <f t="shared" si="0"/>
        <v>2</v>
      </c>
      <c r="AA33" s="23"/>
      <c r="AB33" s="24"/>
      <c r="AC33" s="24"/>
      <c r="AD33" s="49">
        <f t="shared" ref="AD33:AE49" si="4">IF($G33&lt;60,"",$H33)</f>
        <v>2</v>
      </c>
      <c r="AE33" s="49">
        <f t="shared" si="4"/>
        <v>2</v>
      </c>
      <c r="AF33" s="25"/>
      <c r="AG33" s="136"/>
      <c r="AH33" s="24"/>
      <c r="AI33" s="24"/>
      <c r="AJ33" s="24"/>
      <c r="AK33" s="53">
        <f>IF($G33&lt;60,"",$H33)</f>
        <v>2</v>
      </c>
      <c r="AM33" s="249"/>
      <c r="AN33" s="249"/>
      <c r="AO33" s="249"/>
      <c r="AP33" s="249"/>
      <c r="AQ33" s="249"/>
      <c r="AR33" s="249"/>
    </row>
    <row r="34" spans="2:45" s="4" customFormat="1" ht="10.5" customHeight="1">
      <c r="B34" s="537"/>
      <c r="C34" s="537"/>
      <c r="D34" s="539"/>
      <c r="E34" s="9" t="s">
        <v>203</v>
      </c>
      <c r="F34" s="78"/>
      <c r="G34" s="77">
        <v>100</v>
      </c>
      <c r="H34" s="166">
        <v>1</v>
      </c>
      <c r="I34" s="188" t="s">
        <v>99</v>
      </c>
      <c r="J34" s="188" t="s">
        <v>101</v>
      </c>
      <c r="K34" s="176" t="s">
        <v>112</v>
      </c>
      <c r="L34" s="166"/>
      <c r="M34" s="25"/>
      <c r="N34" s="119"/>
      <c r="O34" s="84"/>
      <c r="P34" s="93" t="str">
        <f>IF($G34&lt;60,"","◎")</f>
        <v>◎</v>
      </c>
      <c r="Q34" s="84"/>
      <c r="R34" s="84"/>
      <c r="S34" s="84"/>
      <c r="T34" s="84"/>
      <c r="U34" s="84"/>
      <c r="V34" s="84"/>
      <c r="W34" s="84"/>
      <c r="X34" s="85"/>
      <c r="Y34" s="150">
        <f t="shared" si="0"/>
        <v>1</v>
      </c>
      <c r="Z34" s="239">
        <f t="shared" si="0"/>
        <v>1</v>
      </c>
      <c r="AA34" s="23"/>
      <c r="AB34" s="24"/>
      <c r="AC34" s="24"/>
      <c r="AD34" s="49">
        <f>IF($G34&lt;60,"",$H34)</f>
        <v>1</v>
      </c>
      <c r="AE34" s="49">
        <f>IF($G34&lt;60,"",$H34)</f>
        <v>1</v>
      </c>
      <c r="AF34" s="25"/>
      <c r="AG34" s="136"/>
      <c r="AH34" s="24"/>
      <c r="AI34" s="24"/>
      <c r="AJ34" s="34"/>
      <c r="AK34" s="53">
        <f>IF($G34&lt;60,"",$H34)</f>
        <v>1</v>
      </c>
      <c r="AM34" s="249"/>
      <c r="AN34" s="249"/>
      <c r="AO34" s="249"/>
      <c r="AP34" s="249"/>
      <c r="AQ34" s="249"/>
      <c r="AR34" s="249"/>
    </row>
    <row r="35" spans="2:45" s="4" customFormat="1" ht="10.5" customHeight="1">
      <c r="B35" s="537"/>
      <c r="C35" s="537"/>
      <c r="D35" s="539"/>
      <c r="E35" s="9" t="s">
        <v>63</v>
      </c>
      <c r="F35" s="78"/>
      <c r="G35" s="77">
        <v>100</v>
      </c>
      <c r="H35" s="166">
        <v>2</v>
      </c>
      <c r="I35" s="188" t="s">
        <v>99</v>
      </c>
      <c r="J35" s="188" t="s">
        <v>103</v>
      </c>
      <c r="K35" s="176" t="s">
        <v>112</v>
      </c>
      <c r="L35" s="166"/>
      <c r="M35" s="25"/>
      <c r="N35" s="119"/>
      <c r="O35" s="84"/>
      <c r="P35" s="93" t="str">
        <f>IF($G35&lt;60,"","◎")</f>
        <v>◎</v>
      </c>
      <c r="Q35" s="84"/>
      <c r="R35" s="84"/>
      <c r="S35" s="84"/>
      <c r="T35" s="84"/>
      <c r="U35" s="84"/>
      <c r="V35" s="84"/>
      <c r="W35" s="84"/>
      <c r="X35" s="85"/>
      <c r="Y35" s="150">
        <f t="shared" si="0"/>
        <v>2</v>
      </c>
      <c r="Z35" s="239">
        <f t="shared" si="0"/>
        <v>2</v>
      </c>
      <c r="AA35" s="23"/>
      <c r="AB35" s="24"/>
      <c r="AC35" s="24"/>
      <c r="AD35" s="49">
        <f t="shared" si="4"/>
        <v>2</v>
      </c>
      <c r="AE35" s="49">
        <f t="shared" si="4"/>
        <v>2</v>
      </c>
      <c r="AF35" s="25"/>
      <c r="AG35" s="136"/>
      <c r="AH35" s="24"/>
      <c r="AI35" s="24"/>
      <c r="AJ35" s="34"/>
      <c r="AK35" s="58">
        <f>IF($G35&lt;60,"",$H35)</f>
        <v>2</v>
      </c>
      <c r="AM35" s="249"/>
      <c r="AN35" s="249"/>
      <c r="AO35" s="249"/>
      <c r="AP35" s="249"/>
      <c r="AQ35" s="249"/>
    </row>
    <row r="36" spans="2:45" s="4" customFormat="1" ht="10.5" customHeight="1">
      <c r="B36" s="537"/>
      <c r="C36" s="537"/>
      <c r="D36" s="539"/>
      <c r="E36" s="9" t="s">
        <v>91</v>
      </c>
      <c r="F36" s="78"/>
      <c r="G36" s="77">
        <v>100</v>
      </c>
      <c r="H36" s="166">
        <v>2</v>
      </c>
      <c r="I36" s="188" t="s">
        <v>99</v>
      </c>
      <c r="J36" s="188" t="s">
        <v>103</v>
      </c>
      <c r="K36" s="176" t="s">
        <v>112</v>
      </c>
      <c r="L36" s="166"/>
      <c r="M36" s="25"/>
      <c r="N36" s="119"/>
      <c r="O36" s="84"/>
      <c r="P36" s="84"/>
      <c r="Q36" s="93" t="str">
        <f t="shared" ref="Q36:Q47" si="5">IF($G36&lt;60,"","◎")</f>
        <v>◎</v>
      </c>
      <c r="R36" s="84"/>
      <c r="S36" s="84"/>
      <c r="T36" s="84"/>
      <c r="U36" s="84"/>
      <c r="V36" s="84"/>
      <c r="W36" s="84"/>
      <c r="X36" s="85"/>
      <c r="Y36" s="150">
        <f t="shared" si="0"/>
        <v>2</v>
      </c>
      <c r="Z36" s="239">
        <f t="shared" si="0"/>
        <v>2</v>
      </c>
      <c r="AA36" s="23"/>
      <c r="AB36" s="24"/>
      <c r="AC36" s="24"/>
      <c r="AD36" s="49">
        <f t="shared" si="4"/>
        <v>2</v>
      </c>
      <c r="AE36" s="24"/>
      <c r="AF36" s="25"/>
      <c r="AG36" s="56">
        <f t="shared" ref="AG36:AI47" si="6">IF($G36&lt;60,"",$H36)</f>
        <v>2</v>
      </c>
      <c r="AH36" s="49">
        <f t="shared" si="6"/>
        <v>2</v>
      </c>
      <c r="AI36" s="49">
        <f t="shared" si="6"/>
        <v>2</v>
      </c>
      <c r="AJ36" s="24"/>
      <c r="AK36" s="25"/>
      <c r="AM36" s="249"/>
      <c r="AN36" s="249"/>
      <c r="AO36" s="249"/>
      <c r="AP36" s="249"/>
      <c r="AQ36" s="249"/>
    </row>
    <row r="37" spans="2:45" s="4" customFormat="1" ht="10.5" customHeight="1">
      <c r="B37" s="537"/>
      <c r="C37" s="537"/>
      <c r="D37" s="539"/>
      <c r="E37" s="9" t="s">
        <v>174</v>
      </c>
      <c r="F37" s="78"/>
      <c r="G37" s="77">
        <v>100</v>
      </c>
      <c r="H37" s="166">
        <v>2</v>
      </c>
      <c r="I37" s="188" t="s">
        <v>99</v>
      </c>
      <c r="J37" s="188" t="s">
        <v>101</v>
      </c>
      <c r="K37" s="176" t="s">
        <v>112</v>
      </c>
      <c r="L37" s="166"/>
      <c r="M37" s="25"/>
      <c r="N37" s="119"/>
      <c r="O37" s="84"/>
      <c r="P37" s="84"/>
      <c r="Q37" s="93" t="str">
        <f t="shared" si="5"/>
        <v>◎</v>
      </c>
      <c r="R37" s="84"/>
      <c r="S37" s="84"/>
      <c r="T37" s="84"/>
      <c r="U37" s="84"/>
      <c r="V37" s="84"/>
      <c r="W37" s="84"/>
      <c r="X37" s="85"/>
      <c r="Y37" s="150">
        <f t="shared" ref="Y37:Z49" si="7">IF($G37&lt;60,"",$H37)</f>
        <v>2</v>
      </c>
      <c r="Z37" s="239">
        <f t="shared" si="7"/>
        <v>2</v>
      </c>
      <c r="AA37" s="23"/>
      <c r="AB37" s="24"/>
      <c r="AC37" s="24"/>
      <c r="AD37" s="49">
        <f t="shared" si="4"/>
        <v>2</v>
      </c>
      <c r="AE37" s="24"/>
      <c r="AF37" s="25"/>
      <c r="AG37" s="56">
        <f t="shared" si="6"/>
        <v>2</v>
      </c>
      <c r="AH37" s="49">
        <f t="shared" si="6"/>
        <v>2</v>
      </c>
      <c r="AI37" s="49">
        <f t="shared" si="6"/>
        <v>2</v>
      </c>
      <c r="AJ37" s="24"/>
      <c r="AK37" s="25"/>
      <c r="AM37" s="243"/>
      <c r="AN37" s="243"/>
      <c r="AO37" s="243"/>
      <c r="AP37" s="243"/>
    </row>
    <row r="38" spans="2:45" s="4" customFormat="1" ht="10.5" customHeight="1">
      <c r="B38" s="537"/>
      <c r="C38" s="537"/>
      <c r="D38" s="539"/>
      <c r="E38" s="9" t="s">
        <v>97</v>
      </c>
      <c r="F38" s="78"/>
      <c r="G38" s="77">
        <v>100</v>
      </c>
      <c r="H38" s="166">
        <v>2</v>
      </c>
      <c r="I38" s="188" t="s">
        <v>99</v>
      </c>
      <c r="J38" s="188" t="s">
        <v>103</v>
      </c>
      <c r="K38" s="176" t="s">
        <v>112</v>
      </c>
      <c r="L38" s="166"/>
      <c r="M38" s="25"/>
      <c r="N38" s="119"/>
      <c r="O38" s="84"/>
      <c r="P38" s="84"/>
      <c r="Q38" s="93" t="str">
        <f t="shared" si="5"/>
        <v>◎</v>
      </c>
      <c r="R38" s="84"/>
      <c r="S38" s="84"/>
      <c r="T38" s="84"/>
      <c r="U38" s="84"/>
      <c r="V38" s="84"/>
      <c r="W38" s="84"/>
      <c r="X38" s="85"/>
      <c r="Y38" s="150">
        <f t="shared" si="7"/>
        <v>2</v>
      </c>
      <c r="Z38" s="239">
        <f t="shared" si="7"/>
        <v>2</v>
      </c>
      <c r="AA38" s="23"/>
      <c r="AB38" s="24"/>
      <c r="AC38" s="24"/>
      <c r="AD38" s="49">
        <f t="shared" si="4"/>
        <v>2</v>
      </c>
      <c r="AE38" s="24"/>
      <c r="AF38" s="25"/>
      <c r="AG38" s="56">
        <f t="shared" si="6"/>
        <v>2</v>
      </c>
      <c r="AH38" s="49">
        <f t="shared" si="6"/>
        <v>2</v>
      </c>
      <c r="AI38" s="49">
        <f t="shared" si="6"/>
        <v>2</v>
      </c>
      <c r="AJ38" s="24"/>
      <c r="AK38" s="25"/>
      <c r="AM38" s="243"/>
      <c r="AN38" s="243"/>
      <c r="AO38" s="243"/>
      <c r="AP38" s="243"/>
    </row>
    <row r="39" spans="2:45" s="4" customFormat="1" ht="10.5" customHeight="1">
      <c r="B39" s="537"/>
      <c r="C39" s="537"/>
      <c r="D39" s="539"/>
      <c r="E39" s="10" t="s">
        <v>175</v>
      </c>
      <c r="F39" s="78"/>
      <c r="G39" s="77">
        <v>100</v>
      </c>
      <c r="H39" s="166">
        <v>2</v>
      </c>
      <c r="I39" s="188" t="s">
        <v>99</v>
      </c>
      <c r="J39" s="188" t="s">
        <v>100</v>
      </c>
      <c r="K39" s="176" t="s">
        <v>112</v>
      </c>
      <c r="L39" s="166"/>
      <c r="M39" s="25"/>
      <c r="N39" s="119"/>
      <c r="O39" s="84"/>
      <c r="P39" s="84"/>
      <c r="Q39" s="93" t="str">
        <f t="shared" si="5"/>
        <v>◎</v>
      </c>
      <c r="R39" s="84"/>
      <c r="S39" s="84"/>
      <c r="T39" s="84"/>
      <c r="U39" s="84"/>
      <c r="V39" s="84"/>
      <c r="W39" s="84"/>
      <c r="X39" s="85"/>
      <c r="Y39" s="150">
        <f t="shared" si="7"/>
        <v>2</v>
      </c>
      <c r="Z39" s="239">
        <f t="shared" si="7"/>
        <v>2</v>
      </c>
      <c r="AA39" s="23"/>
      <c r="AB39" s="24"/>
      <c r="AC39" s="24"/>
      <c r="AD39" s="49">
        <f t="shared" si="4"/>
        <v>2</v>
      </c>
      <c r="AE39" s="24"/>
      <c r="AF39" s="25"/>
      <c r="AG39" s="56">
        <f t="shared" si="6"/>
        <v>2</v>
      </c>
      <c r="AH39" s="49">
        <f t="shared" si="6"/>
        <v>2</v>
      </c>
      <c r="AI39" s="24"/>
      <c r="AJ39" s="24"/>
      <c r="AK39" s="25"/>
      <c r="AM39" s="243"/>
      <c r="AN39" s="243"/>
      <c r="AO39" s="243"/>
      <c r="AP39" s="243"/>
    </row>
    <row r="40" spans="2:45" s="4" customFormat="1" ht="10.5" customHeight="1">
      <c r="B40" s="537"/>
      <c r="C40" s="537"/>
      <c r="D40" s="539"/>
      <c r="E40" s="9" t="s">
        <v>64</v>
      </c>
      <c r="F40" s="78"/>
      <c r="G40" s="77">
        <v>100</v>
      </c>
      <c r="H40" s="166">
        <v>1</v>
      </c>
      <c r="I40" s="188" t="s">
        <v>99</v>
      </c>
      <c r="J40" s="188" t="s">
        <v>100</v>
      </c>
      <c r="K40" s="176" t="s">
        <v>112</v>
      </c>
      <c r="L40" s="162"/>
      <c r="M40" s="35"/>
      <c r="N40" s="119"/>
      <c r="O40" s="84"/>
      <c r="P40" s="84"/>
      <c r="Q40" s="93" t="str">
        <f t="shared" si="5"/>
        <v>◎</v>
      </c>
      <c r="R40" s="84"/>
      <c r="S40" s="84"/>
      <c r="T40" s="84"/>
      <c r="U40" s="84"/>
      <c r="V40" s="84"/>
      <c r="W40" s="84"/>
      <c r="X40" s="85"/>
      <c r="Y40" s="150">
        <f t="shared" si="7"/>
        <v>1</v>
      </c>
      <c r="Z40" s="239">
        <f t="shared" si="7"/>
        <v>1</v>
      </c>
      <c r="AA40" s="23"/>
      <c r="AB40" s="24"/>
      <c r="AC40" s="24"/>
      <c r="AD40" s="49">
        <f t="shared" si="4"/>
        <v>1</v>
      </c>
      <c r="AE40" s="24"/>
      <c r="AF40" s="25"/>
      <c r="AG40" s="56">
        <f t="shared" si="6"/>
        <v>1</v>
      </c>
      <c r="AH40" s="49">
        <f t="shared" si="6"/>
        <v>1</v>
      </c>
      <c r="AI40" s="24"/>
      <c r="AJ40" s="24"/>
      <c r="AK40" s="25"/>
      <c r="AM40" s="243"/>
      <c r="AN40" s="243"/>
      <c r="AO40" s="243"/>
      <c r="AP40" s="243"/>
    </row>
    <row r="41" spans="2:45" s="4" customFormat="1" ht="10.5" customHeight="1">
      <c r="B41" s="537"/>
      <c r="C41" s="537"/>
      <c r="D41" s="539"/>
      <c r="E41" s="10" t="s">
        <v>47</v>
      </c>
      <c r="F41" s="78"/>
      <c r="G41" s="77">
        <v>100</v>
      </c>
      <c r="H41" s="166">
        <v>2</v>
      </c>
      <c r="I41" s="188" t="s">
        <v>99</v>
      </c>
      <c r="J41" s="188" t="s">
        <v>103</v>
      </c>
      <c r="K41" s="176" t="s">
        <v>112</v>
      </c>
      <c r="L41" s="166"/>
      <c r="M41" s="25"/>
      <c r="N41" s="119"/>
      <c r="O41" s="84"/>
      <c r="P41" s="84"/>
      <c r="Q41" s="93" t="str">
        <f t="shared" si="5"/>
        <v>◎</v>
      </c>
      <c r="R41" s="84"/>
      <c r="S41" s="84"/>
      <c r="T41" s="84"/>
      <c r="U41" s="84"/>
      <c r="V41" s="84"/>
      <c r="W41" s="84"/>
      <c r="X41" s="85"/>
      <c r="Y41" s="150">
        <f t="shared" si="7"/>
        <v>2</v>
      </c>
      <c r="Z41" s="239">
        <f t="shared" si="7"/>
        <v>2</v>
      </c>
      <c r="AA41" s="23"/>
      <c r="AB41" s="24"/>
      <c r="AC41" s="24"/>
      <c r="AD41" s="49">
        <f t="shared" si="4"/>
        <v>2</v>
      </c>
      <c r="AE41" s="24"/>
      <c r="AF41" s="25"/>
      <c r="AG41" s="56">
        <f t="shared" si="6"/>
        <v>2</v>
      </c>
      <c r="AH41" s="49">
        <f t="shared" si="6"/>
        <v>2</v>
      </c>
      <c r="AI41" s="24"/>
      <c r="AJ41" s="24"/>
      <c r="AK41" s="25"/>
      <c r="AM41" s="243"/>
      <c r="AN41" s="243"/>
      <c r="AO41" s="243"/>
      <c r="AP41" s="243"/>
    </row>
    <row r="42" spans="2:45" s="4" customFormat="1" ht="10.5" customHeight="1">
      <c r="B42" s="537"/>
      <c r="C42" s="537"/>
      <c r="D42" s="539"/>
      <c r="E42" s="9" t="s">
        <v>24</v>
      </c>
      <c r="F42" s="78"/>
      <c r="G42" s="77">
        <v>100</v>
      </c>
      <c r="H42" s="166">
        <v>2</v>
      </c>
      <c r="I42" s="188" t="s">
        <v>99</v>
      </c>
      <c r="J42" s="188" t="s">
        <v>103</v>
      </c>
      <c r="K42" s="176" t="s">
        <v>112</v>
      </c>
      <c r="L42" s="162"/>
      <c r="M42" s="35"/>
      <c r="N42" s="119"/>
      <c r="O42" s="84"/>
      <c r="P42" s="84"/>
      <c r="Q42" s="93" t="str">
        <f t="shared" si="5"/>
        <v>◎</v>
      </c>
      <c r="R42" s="84"/>
      <c r="S42" s="84"/>
      <c r="T42" s="84"/>
      <c r="U42" s="84"/>
      <c r="V42" s="84"/>
      <c r="W42" s="84"/>
      <c r="X42" s="85"/>
      <c r="Y42" s="150">
        <f t="shared" si="7"/>
        <v>2</v>
      </c>
      <c r="Z42" s="239">
        <f t="shared" si="7"/>
        <v>2</v>
      </c>
      <c r="AA42" s="23"/>
      <c r="AB42" s="24"/>
      <c r="AC42" s="24"/>
      <c r="AD42" s="49">
        <f t="shared" si="4"/>
        <v>2</v>
      </c>
      <c r="AE42" s="24"/>
      <c r="AF42" s="25"/>
      <c r="AG42" s="56">
        <f t="shared" si="6"/>
        <v>2</v>
      </c>
      <c r="AH42" s="49">
        <f t="shared" si="6"/>
        <v>2</v>
      </c>
      <c r="AI42" s="49">
        <f t="shared" si="6"/>
        <v>2</v>
      </c>
      <c r="AJ42" s="24"/>
      <c r="AK42" s="25"/>
    </row>
    <row r="43" spans="2:45" s="4" customFormat="1" ht="10.5" customHeight="1">
      <c r="B43" s="537"/>
      <c r="C43" s="537"/>
      <c r="D43" s="539"/>
      <c r="E43" s="9" t="s">
        <v>65</v>
      </c>
      <c r="F43" s="78"/>
      <c r="G43" s="77">
        <v>100</v>
      </c>
      <c r="H43" s="166">
        <v>2</v>
      </c>
      <c r="I43" s="188" t="s">
        <v>99</v>
      </c>
      <c r="J43" s="188" t="s">
        <v>103</v>
      </c>
      <c r="K43" s="176" t="s">
        <v>112</v>
      </c>
      <c r="L43" s="166"/>
      <c r="M43" s="25"/>
      <c r="N43" s="119"/>
      <c r="O43" s="84"/>
      <c r="P43" s="84"/>
      <c r="Q43" s="93" t="str">
        <f t="shared" si="5"/>
        <v>◎</v>
      </c>
      <c r="R43" s="84"/>
      <c r="S43" s="84"/>
      <c r="T43" s="84"/>
      <c r="U43" s="84"/>
      <c r="V43" s="84"/>
      <c r="W43" s="84"/>
      <c r="X43" s="85"/>
      <c r="Y43" s="150">
        <f t="shared" si="7"/>
        <v>2</v>
      </c>
      <c r="Z43" s="239">
        <f t="shared" si="7"/>
        <v>2</v>
      </c>
      <c r="AA43" s="23"/>
      <c r="AB43" s="24"/>
      <c r="AC43" s="24"/>
      <c r="AD43" s="49">
        <f t="shared" si="4"/>
        <v>2</v>
      </c>
      <c r="AE43" s="24"/>
      <c r="AF43" s="25"/>
      <c r="AG43" s="56">
        <f t="shared" si="6"/>
        <v>2</v>
      </c>
      <c r="AH43" s="49">
        <f t="shared" si="6"/>
        <v>2</v>
      </c>
      <c r="AI43" s="24"/>
      <c r="AJ43" s="24"/>
      <c r="AK43" s="25"/>
      <c r="AM43" s="246"/>
      <c r="AN43" s="246"/>
      <c r="AO43" s="246"/>
      <c r="AP43" s="246"/>
      <c r="AQ43" s="246"/>
      <c r="AR43" s="246"/>
      <c r="AS43" s="246"/>
    </row>
    <row r="44" spans="2:45" s="4" customFormat="1" ht="10.5" customHeight="1">
      <c r="B44" s="537"/>
      <c r="C44" s="537"/>
      <c r="D44" s="539"/>
      <c r="E44" s="9" t="s">
        <v>54</v>
      </c>
      <c r="F44" s="74"/>
      <c r="G44" s="78">
        <v>100</v>
      </c>
      <c r="H44" s="163">
        <v>1</v>
      </c>
      <c r="I44" s="188" t="s">
        <v>99</v>
      </c>
      <c r="J44" s="193" t="s">
        <v>105</v>
      </c>
      <c r="K44" s="176" t="s">
        <v>112</v>
      </c>
      <c r="L44" s="224"/>
      <c r="M44" s="38"/>
      <c r="N44" s="142"/>
      <c r="O44" s="91"/>
      <c r="P44" s="91"/>
      <c r="Q44" s="93" t="str">
        <f t="shared" si="5"/>
        <v>◎</v>
      </c>
      <c r="R44" s="91"/>
      <c r="S44" s="91"/>
      <c r="T44" s="91"/>
      <c r="U44" s="91"/>
      <c r="V44" s="91"/>
      <c r="W44" s="91"/>
      <c r="X44" s="92"/>
      <c r="Y44" s="156">
        <f t="shared" si="7"/>
        <v>1</v>
      </c>
      <c r="Z44" s="240">
        <f t="shared" si="7"/>
        <v>1</v>
      </c>
      <c r="AA44" s="37"/>
      <c r="AB44" s="28"/>
      <c r="AC44" s="28"/>
      <c r="AD44" s="51">
        <f t="shared" si="4"/>
        <v>1</v>
      </c>
      <c r="AE44" s="28"/>
      <c r="AF44" s="38"/>
      <c r="AG44" s="60">
        <f t="shared" si="6"/>
        <v>1</v>
      </c>
      <c r="AH44" s="51">
        <f t="shared" si="6"/>
        <v>1</v>
      </c>
      <c r="AI44" s="28"/>
      <c r="AJ44" s="28"/>
      <c r="AK44" s="38"/>
      <c r="AM44" s="246"/>
      <c r="AN44" s="246"/>
      <c r="AO44" s="246"/>
      <c r="AP44" s="246"/>
      <c r="AQ44" s="246"/>
      <c r="AR44" s="246"/>
      <c r="AS44" s="246"/>
    </row>
    <row r="45" spans="2:45" s="4" customFormat="1" ht="10.5" customHeight="1">
      <c r="B45" s="537"/>
      <c r="C45" s="537"/>
      <c r="D45" s="539"/>
      <c r="E45" s="11" t="s">
        <v>74</v>
      </c>
      <c r="F45" s="80"/>
      <c r="G45" s="79">
        <v>100</v>
      </c>
      <c r="H45" s="162">
        <v>1</v>
      </c>
      <c r="I45" s="186" t="s">
        <v>99</v>
      </c>
      <c r="J45" s="185" t="s">
        <v>105</v>
      </c>
      <c r="K45" s="177" t="s">
        <v>112</v>
      </c>
      <c r="L45" s="166"/>
      <c r="M45" s="25"/>
      <c r="N45" s="119"/>
      <c r="O45" s="84"/>
      <c r="P45" s="84"/>
      <c r="Q45" s="93" t="str">
        <f t="shared" si="5"/>
        <v>◎</v>
      </c>
      <c r="R45" s="84"/>
      <c r="S45" s="84"/>
      <c r="T45" s="84"/>
      <c r="U45" s="84"/>
      <c r="V45" s="84"/>
      <c r="W45" s="84"/>
      <c r="X45" s="85"/>
      <c r="Y45" s="150">
        <f t="shared" si="7"/>
        <v>1</v>
      </c>
      <c r="Z45" s="239">
        <f t="shared" si="7"/>
        <v>1</v>
      </c>
      <c r="AA45" s="23"/>
      <c r="AB45" s="24"/>
      <c r="AC45" s="24"/>
      <c r="AD45" s="49">
        <f t="shared" si="4"/>
        <v>1</v>
      </c>
      <c r="AE45" s="24"/>
      <c r="AF45" s="25"/>
      <c r="AG45" s="56">
        <f t="shared" si="6"/>
        <v>1</v>
      </c>
      <c r="AH45" s="49">
        <f t="shared" si="6"/>
        <v>1</v>
      </c>
      <c r="AI45" s="24"/>
      <c r="AJ45" s="24"/>
      <c r="AK45" s="25"/>
    </row>
    <row r="46" spans="2:45" s="4" customFormat="1" ht="10.5" customHeight="1">
      <c r="B46" s="537"/>
      <c r="C46" s="537"/>
      <c r="D46" s="539"/>
      <c r="E46" s="9" t="s">
        <v>76</v>
      </c>
      <c r="F46" s="78"/>
      <c r="G46" s="77">
        <v>100</v>
      </c>
      <c r="H46" s="166">
        <v>2</v>
      </c>
      <c r="I46" s="188" t="s">
        <v>99</v>
      </c>
      <c r="J46" s="188" t="s">
        <v>103</v>
      </c>
      <c r="K46" s="176" t="s">
        <v>112</v>
      </c>
      <c r="L46" s="166"/>
      <c r="M46" s="25"/>
      <c r="N46" s="119"/>
      <c r="O46" s="84"/>
      <c r="P46" s="84"/>
      <c r="Q46" s="93" t="str">
        <f t="shared" si="5"/>
        <v>◎</v>
      </c>
      <c r="R46" s="84"/>
      <c r="S46" s="84"/>
      <c r="T46" s="84"/>
      <c r="U46" s="84"/>
      <c r="V46" s="84"/>
      <c r="W46" s="84"/>
      <c r="X46" s="85"/>
      <c r="Y46" s="150">
        <f t="shared" si="7"/>
        <v>2</v>
      </c>
      <c r="Z46" s="239">
        <f t="shared" si="7"/>
        <v>2</v>
      </c>
      <c r="AA46" s="23"/>
      <c r="AB46" s="24"/>
      <c r="AC46" s="24"/>
      <c r="AD46" s="49">
        <f t="shared" si="4"/>
        <v>2</v>
      </c>
      <c r="AE46" s="24"/>
      <c r="AF46" s="25"/>
      <c r="AG46" s="56">
        <f t="shared" si="6"/>
        <v>2</v>
      </c>
      <c r="AH46" s="49">
        <f t="shared" si="6"/>
        <v>2</v>
      </c>
      <c r="AI46" s="24"/>
      <c r="AJ46" s="24"/>
      <c r="AK46" s="25"/>
    </row>
    <row r="47" spans="2:45" s="4" customFormat="1" ht="10.5" customHeight="1">
      <c r="B47" s="537"/>
      <c r="C47" s="537"/>
      <c r="D47" s="539"/>
      <c r="E47" s="9" t="s">
        <v>57</v>
      </c>
      <c r="F47" s="78"/>
      <c r="G47" s="77">
        <v>100</v>
      </c>
      <c r="H47" s="166">
        <v>1</v>
      </c>
      <c r="I47" s="188" t="s">
        <v>99</v>
      </c>
      <c r="J47" s="188" t="s">
        <v>101</v>
      </c>
      <c r="K47" s="176" t="s">
        <v>112</v>
      </c>
      <c r="L47" s="166"/>
      <c r="M47" s="25"/>
      <c r="N47" s="119"/>
      <c r="O47" s="84"/>
      <c r="P47" s="84"/>
      <c r="Q47" s="93" t="str">
        <f t="shared" si="5"/>
        <v>◎</v>
      </c>
      <c r="R47" s="84"/>
      <c r="S47" s="84"/>
      <c r="T47" s="84"/>
      <c r="U47" s="84"/>
      <c r="V47" s="84"/>
      <c r="W47" s="84"/>
      <c r="X47" s="85"/>
      <c r="Y47" s="150">
        <f t="shared" si="7"/>
        <v>1</v>
      </c>
      <c r="Z47" s="239">
        <f t="shared" si="7"/>
        <v>1</v>
      </c>
      <c r="AA47" s="23"/>
      <c r="AB47" s="24"/>
      <c r="AC47" s="24"/>
      <c r="AD47" s="49">
        <f t="shared" si="4"/>
        <v>1</v>
      </c>
      <c r="AE47" s="24"/>
      <c r="AF47" s="25"/>
      <c r="AG47" s="56">
        <f t="shared" si="6"/>
        <v>1</v>
      </c>
      <c r="AH47" s="49">
        <f t="shared" si="6"/>
        <v>1</v>
      </c>
      <c r="AI47" s="24"/>
      <c r="AJ47" s="24"/>
      <c r="AK47" s="25"/>
    </row>
    <row r="48" spans="2:45" s="4" customFormat="1" ht="10.5" customHeight="1">
      <c r="B48" s="537"/>
      <c r="C48" s="537"/>
      <c r="D48" s="539"/>
      <c r="E48" s="11" t="s">
        <v>131</v>
      </c>
      <c r="F48" s="80"/>
      <c r="G48" s="79">
        <v>100</v>
      </c>
      <c r="H48" s="162">
        <v>4</v>
      </c>
      <c r="I48" s="186" t="s">
        <v>99</v>
      </c>
      <c r="J48" s="186" t="s">
        <v>103</v>
      </c>
      <c r="K48" s="177" t="s">
        <v>114</v>
      </c>
      <c r="L48" s="166"/>
      <c r="M48" s="25"/>
      <c r="N48" s="119"/>
      <c r="O48" s="84"/>
      <c r="P48" s="84"/>
      <c r="Q48" s="84"/>
      <c r="R48" s="84"/>
      <c r="S48" s="84"/>
      <c r="T48" s="93" t="str">
        <f>IF($G48&lt;60,"","◎")</f>
        <v>◎</v>
      </c>
      <c r="U48" s="86" t="str">
        <f>IF($G48&lt;60,"","○")</f>
        <v>○</v>
      </c>
      <c r="V48" s="84"/>
      <c r="W48" s="84"/>
      <c r="X48" s="85"/>
      <c r="Y48" s="150">
        <f t="shared" si="7"/>
        <v>4</v>
      </c>
      <c r="Z48" s="239">
        <f t="shared" si="7"/>
        <v>4</v>
      </c>
      <c r="AA48" s="23"/>
      <c r="AB48" s="24"/>
      <c r="AC48" s="24"/>
      <c r="AD48" s="52">
        <f t="shared" si="4"/>
        <v>4</v>
      </c>
      <c r="AE48" s="24"/>
      <c r="AF48" s="25"/>
      <c r="AG48" s="61">
        <f>IF($G48&lt;60,"",$H48)</f>
        <v>4</v>
      </c>
      <c r="AH48" s="34"/>
      <c r="AI48" s="34"/>
      <c r="AJ48" s="52">
        <f>IF($G48&lt;60,"",$H48)</f>
        <v>4</v>
      </c>
      <c r="AK48" s="35"/>
      <c r="AM48" s="247"/>
      <c r="AN48" s="247"/>
      <c r="AO48" s="247"/>
      <c r="AP48" s="247"/>
      <c r="AQ48" s="247"/>
      <c r="AR48" s="247"/>
    </row>
    <row r="49" spans="2:50" s="4" customFormat="1" ht="10.5" customHeight="1">
      <c r="B49" s="537"/>
      <c r="C49" s="537"/>
      <c r="D49" s="539"/>
      <c r="E49" s="11" t="s">
        <v>92</v>
      </c>
      <c r="F49" s="80"/>
      <c r="G49" s="79">
        <v>100</v>
      </c>
      <c r="H49" s="162">
        <v>2</v>
      </c>
      <c r="I49" s="186" t="s">
        <v>99</v>
      </c>
      <c r="J49" s="186" t="s">
        <v>105</v>
      </c>
      <c r="K49" s="177" t="s">
        <v>114</v>
      </c>
      <c r="L49" s="162"/>
      <c r="M49" s="35"/>
      <c r="N49" s="141"/>
      <c r="O49" s="96"/>
      <c r="P49" s="96"/>
      <c r="Q49" s="96"/>
      <c r="R49" s="96"/>
      <c r="S49" s="96"/>
      <c r="T49" s="108" t="str">
        <f>IF($G49&lt;60,"","◎")</f>
        <v>◎</v>
      </c>
      <c r="U49" s="96"/>
      <c r="V49" s="96"/>
      <c r="W49" s="96"/>
      <c r="X49" s="98"/>
      <c r="Y49" s="151">
        <f t="shared" si="7"/>
        <v>2</v>
      </c>
      <c r="Z49" s="268">
        <f t="shared" si="7"/>
        <v>2</v>
      </c>
      <c r="AA49" s="33"/>
      <c r="AB49" s="34"/>
      <c r="AC49" s="34"/>
      <c r="AD49" s="52">
        <f t="shared" si="4"/>
        <v>2</v>
      </c>
      <c r="AE49" s="34"/>
      <c r="AF49" s="35"/>
      <c r="AG49" s="61">
        <f>IF($G49&lt;60,"",$H49)</f>
        <v>2</v>
      </c>
      <c r="AH49" s="34"/>
      <c r="AI49" s="34"/>
      <c r="AJ49" s="52">
        <f>IF($G49&lt;60,"",$H49)</f>
        <v>2</v>
      </c>
      <c r="AK49" s="35"/>
    </row>
    <row r="50" spans="2:50" s="4" customFormat="1" ht="10.5" customHeight="1">
      <c r="B50" s="537"/>
      <c r="C50" s="537"/>
      <c r="D50" s="539"/>
      <c r="E50" s="9" t="s">
        <v>202</v>
      </c>
      <c r="F50" s="78"/>
      <c r="G50" s="135" t="s">
        <v>53</v>
      </c>
      <c r="H50" s="166">
        <v>1</v>
      </c>
      <c r="I50" s="188" t="s">
        <v>99</v>
      </c>
      <c r="J50" s="193" t="s">
        <v>103</v>
      </c>
      <c r="K50" s="176" t="s">
        <v>112</v>
      </c>
      <c r="L50" s="166"/>
      <c r="M50" s="25"/>
      <c r="N50" s="202" t="str">
        <f>IF($G50&lt;60,"","◇")</f>
        <v>◇</v>
      </c>
      <c r="O50" s="202" t="str">
        <f>IF($G50&lt;60,"","◇")</f>
        <v>◇</v>
      </c>
      <c r="P50" s="84"/>
      <c r="Q50" s="84"/>
      <c r="R50" s="84"/>
      <c r="S50" s="84"/>
      <c r="T50" s="84"/>
      <c r="U50" s="202" t="str">
        <f>IF($G50&lt;60,"","◇")</f>
        <v>◇</v>
      </c>
      <c r="V50" s="84"/>
      <c r="W50" s="84"/>
      <c r="X50" s="85"/>
      <c r="Y50" s="150">
        <f>IF($G50&lt;&gt;"○","",$H50)</f>
        <v>1</v>
      </c>
      <c r="Z50" s="239">
        <f>IF($G50&lt;&gt;"○","",$H50)</f>
        <v>1</v>
      </c>
      <c r="AA50" s="23"/>
      <c r="AB50" s="24"/>
      <c r="AC50" s="24"/>
      <c r="AD50" s="49">
        <f>IF($G50&lt;60,"",$H50)</f>
        <v>1</v>
      </c>
      <c r="AE50" s="49">
        <f>IF($G50&lt;60,"",$H50)</f>
        <v>1</v>
      </c>
      <c r="AF50" s="25"/>
      <c r="AG50" s="24"/>
      <c r="AH50" s="24"/>
      <c r="AI50" s="24"/>
      <c r="AJ50" s="24"/>
      <c r="AK50" s="53">
        <f>IF($G50&lt;60,"",$H50)</f>
        <v>1</v>
      </c>
    </row>
    <row r="51" spans="2:50" s="4" customFormat="1" ht="10.5" customHeight="1">
      <c r="B51" s="537"/>
      <c r="C51" s="537"/>
      <c r="D51" s="540"/>
      <c r="E51" s="112" t="s">
        <v>4</v>
      </c>
      <c r="F51" s="113"/>
      <c r="G51" s="114" t="s">
        <v>53</v>
      </c>
      <c r="H51" s="168">
        <v>11</v>
      </c>
      <c r="I51" s="189" t="s">
        <v>99</v>
      </c>
      <c r="J51" s="189" t="s">
        <v>104</v>
      </c>
      <c r="K51" s="190" t="s">
        <v>115</v>
      </c>
      <c r="L51" s="223"/>
      <c r="M51" s="69"/>
      <c r="N51" s="143"/>
      <c r="O51" s="100"/>
      <c r="P51" s="100"/>
      <c r="Q51" s="100"/>
      <c r="R51" s="115" t="str">
        <f>IF($G51&lt;&gt;"○","","◎")</f>
        <v>◎</v>
      </c>
      <c r="S51" s="100"/>
      <c r="T51" s="115" t="str">
        <f>IF($G51&lt;&gt;"○","","◎")</f>
        <v>◎</v>
      </c>
      <c r="U51" s="100"/>
      <c r="V51" s="100"/>
      <c r="W51" s="100"/>
      <c r="X51" s="116"/>
      <c r="Y51" s="155">
        <f>IF($G51&lt;&gt;"○","",$H51)</f>
        <v>11</v>
      </c>
      <c r="Z51" s="423">
        <f>IF($G51&lt;&gt;"○","",$H51)</f>
        <v>11</v>
      </c>
      <c r="AA51" s="70"/>
      <c r="AB51" s="39"/>
      <c r="AC51" s="39"/>
      <c r="AD51" s="68">
        <f>IF($G51&lt;&gt;"○","",$H51)</f>
        <v>11</v>
      </c>
      <c r="AE51" s="39"/>
      <c r="AF51" s="69"/>
      <c r="AG51" s="67">
        <f>IF($G51&lt;&gt;"○","",$H51)</f>
        <v>11</v>
      </c>
      <c r="AH51" s="39"/>
      <c r="AI51" s="39"/>
      <c r="AJ51" s="68">
        <f>IF($G51&lt;&gt;"○","",$H51)</f>
        <v>11</v>
      </c>
      <c r="AK51" s="69"/>
    </row>
    <row r="52" spans="2:50" s="4" customFormat="1" ht="10.5" customHeight="1">
      <c r="B52" s="537"/>
      <c r="C52" s="537"/>
      <c r="D52" s="536" t="s">
        <v>5</v>
      </c>
      <c r="E52" s="9" t="s">
        <v>230</v>
      </c>
      <c r="F52" s="74"/>
      <c r="G52" s="78">
        <v>100</v>
      </c>
      <c r="H52" s="163">
        <v>1</v>
      </c>
      <c r="I52" s="193" t="s">
        <v>5</v>
      </c>
      <c r="J52" s="194" t="s">
        <v>100</v>
      </c>
      <c r="K52" s="176" t="s">
        <v>135</v>
      </c>
      <c r="L52" s="224"/>
      <c r="M52" s="38"/>
      <c r="N52" s="119"/>
      <c r="O52" s="84"/>
      <c r="P52" s="84"/>
      <c r="Q52" s="97" t="str">
        <f t="shared" ref="Q52:Q62" si="8">IF($G52&lt;60,"","○")</f>
        <v>○</v>
      </c>
      <c r="R52" s="84"/>
      <c r="S52" s="84"/>
      <c r="T52" s="84"/>
      <c r="U52" s="84"/>
      <c r="V52" s="84"/>
      <c r="W52" s="454"/>
      <c r="X52" s="446"/>
      <c r="Y52" s="447">
        <f>IF($G52&lt;60,"",$H52)</f>
        <v>1</v>
      </c>
      <c r="Z52" s="448">
        <f>IF($G52&lt;60,"",$H52)</f>
        <v>1</v>
      </c>
      <c r="AA52" s="449"/>
      <c r="AB52" s="450"/>
      <c r="AC52" s="450"/>
      <c r="AD52" s="451">
        <f>IF($G52&lt;60,"",$H52)</f>
        <v>1</v>
      </c>
      <c r="AE52" s="450"/>
      <c r="AF52" s="461"/>
      <c r="AG52" s="462">
        <f>IF($G52&lt;60,"",$H52)</f>
        <v>1</v>
      </c>
      <c r="AH52" s="451">
        <f>IF($G52&lt;60,"",$H52)</f>
        <v>1</v>
      </c>
      <c r="AI52" s="451">
        <f>IF($G52&lt;60,"",$H52)</f>
        <v>1</v>
      </c>
      <c r="AJ52" s="450"/>
      <c r="AK52" s="453"/>
      <c r="AL52" s="452"/>
      <c r="AM52" s="452"/>
      <c r="AN52" s="452"/>
      <c r="AO52" s="452"/>
      <c r="AP52" s="452"/>
      <c r="AQ52" s="452"/>
      <c r="AR52" s="452"/>
      <c r="AS52" s="452"/>
      <c r="AT52" s="452"/>
      <c r="AU52" s="452"/>
      <c r="AV52" s="452"/>
      <c r="AW52" s="452"/>
      <c r="AX52" s="452"/>
    </row>
    <row r="53" spans="2:50" s="4" customFormat="1" ht="10.5" customHeight="1">
      <c r="B53" s="537"/>
      <c r="C53" s="537"/>
      <c r="D53" s="537"/>
      <c r="E53" s="12" t="s">
        <v>49</v>
      </c>
      <c r="F53" s="74"/>
      <c r="G53" s="78">
        <v>100</v>
      </c>
      <c r="H53" s="163">
        <v>1</v>
      </c>
      <c r="I53" s="193" t="s">
        <v>5</v>
      </c>
      <c r="J53" s="193" t="s">
        <v>105</v>
      </c>
      <c r="K53" s="176" t="s">
        <v>112</v>
      </c>
      <c r="L53" s="166"/>
      <c r="M53" s="25"/>
      <c r="N53" s="119"/>
      <c r="O53" s="84"/>
      <c r="P53" s="84"/>
      <c r="Q53" s="97" t="str">
        <f t="shared" si="8"/>
        <v>○</v>
      </c>
      <c r="R53" s="84"/>
      <c r="S53" s="84"/>
      <c r="T53" s="84"/>
      <c r="U53" s="84"/>
      <c r="V53" s="84"/>
      <c r="W53" s="84"/>
      <c r="X53" s="85"/>
      <c r="Y53" s="150">
        <f>IF($G53&lt;60,"",$H53)</f>
        <v>1</v>
      </c>
      <c r="Z53" s="239">
        <f>IF($G53&lt;60,"",$H53)</f>
        <v>1</v>
      </c>
      <c r="AA53" s="23"/>
      <c r="AB53" s="24"/>
      <c r="AC53" s="24"/>
      <c r="AD53" s="49">
        <f t="shared" ref="AD53:AD63" si="9">IF($G53&lt;60,"",$H53)</f>
        <v>1</v>
      </c>
      <c r="AE53" s="24"/>
      <c r="AF53" s="25"/>
      <c r="AG53" s="56">
        <f>IF($G53&lt;60,"",$H53)</f>
        <v>1</v>
      </c>
      <c r="AH53" s="49">
        <f>IF($G53&lt;60,"",$H53)</f>
        <v>1</v>
      </c>
      <c r="AI53" s="24"/>
      <c r="AJ53" s="24"/>
      <c r="AK53" s="25"/>
    </row>
    <row r="54" spans="2:50" s="4" customFormat="1" ht="10.5" customHeight="1">
      <c r="B54" s="537"/>
      <c r="C54" s="537"/>
      <c r="D54" s="537"/>
      <c r="E54" s="9" t="s">
        <v>58</v>
      </c>
      <c r="F54" s="74"/>
      <c r="G54" s="78">
        <v>100</v>
      </c>
      <c r="H54" s="163">
        <v>1</v>
      </c>
      <c r="I54" s="193" t="s">
        <v>5</v>
      </c>
      <c r="J54" s="194" t="s">
        <v>105</v>
      </c>
      <c r="K54" s="176" t="s">
        <v>112</v>
      </c>
      <c r="L54" s="166"/>
      <c r="M54" s="25"/>
      <c r="N54" s="119"/>
      <c r="O54" s="84"/>
      <c r="P54" s="84"/>
      <c r="Q54" s="86" t="str">
        <f t="shared" si="8"/>
        <v>○</v>
      </c>
      <c r="R54" s="84"/>
      <c r="S54" s="84"/>
      <c r="T54" s="84"/>
      <c r="U54" s="84"/>
      <c r="V54" s="84"/>
      <c r="W54" s="84"/>
      <c r="X54" s="85"/>
      <c r="Y54" s="150">
        <f t="shared" ref="Y54:Z64" si="10">IF($G54&lt;60,"",$H54)</f>
        <v>1</v>
      </c>
      <c r="Z54" s="239">
        <f t="shared" si="10"/>
        <v>1</v>
      </c>
      <c r="AA54" s="23"/>
      <c r="AB54" s="24"/>
      <c r="AC54" s="24"/>
      <c r="AD54" s="49">
        <f t="shared" si="9"/>
        <v>1</v>
      </c>
      <c r="AE54" s="24"/>
      <c r="AF54" s="25"/>
      <c r="AG54" s="56">
        <f t="shared" ref="AG54:AH63" si="11">IF($G54&lt;60,"",$H54)</f>
        <v>1</v>
      </c>
      <c r="AH54" s="49">
        <f t="shared" si="11"/>
        <v>1</v>
      </c>
      <c r="AI54" s="24"/>
      <c r="AJ54" s="24"/>
      <c r="AK54" s="25"/>
    </row>
    <row r="55" spans="2:50" s="4" customFormat="1" ht="10.5" customHeight="1">
      <c r="B55" s="537"/>
      <c r="C55" s="537"/>
      <c r="D55" s="537"/>
      <c r="E55" s="9" t="s">
        <v>66</v>
      </c>
      <c r="F55" s="78"/>
      <c r="G55" s="78">
        <v>100</v>
      </c>
      <c r="H55" s="170">
        <v>2</v>
      </c>
      <c r="I55" s="193" t="s">
        <v>5</v>
      </c>
      <c r="J55" s="194" t="s">
        <v>104</v>
      </c>
      <c r="K55" s="176" t="s">
        <v>112</v>
      </c>
      <c r="L55" s="166"/>
      <c r="M55" s="25"/>
      <c r="N55" s="119"/>
      <c r="O55" s="84"/>
      <c r="P55" s="84"/>
      <c r="Q55" s="97" t="str">
        <f t="shared" si="8"/>
        <v>○</v>
      </c>
      <c r="R55" s="84"/>
      <c r="S55" s="84"/>
      <c r="T55" s="84"/>
      <c r="U55" s="84"/>
      <c r="V55" s="84"/>
      <c r="W55" s="84"/>
      <c r="X55" s="85"/>
      <c r="Y55" s="150">
        <f t="shared" si="10"/>
        <v>2</v>
      </c>
      <c r="Z55" s="239">
        <f t="shared" si="10"/>
        <v>2</v>
      </c>
      <c r="AA55" s="23"/>
      <c r="AB55" s="24"/>
      <c r="AC55" s="24"/>
      <c r="AD55" s="49">
        <f t="shared" si="9"/>
        <v>2</v>
      </c>
      <c r="AE55" s="24"/>
      <c r="AF55" s="25"/>
      <c r="AG55" s="56">
        <f t="shared" si="11"/>
        <v>2</v>
      </c>
      <c r="AH55" s="49">
        <f t="shared" si="11"/>
        <v>2</v>
      </c>
      <c r="AI55" s="24"/>
      <c r="AJ55" s="24"/>
      <c r="AK55" s="25"/>
    </row>
    <row r="56" spans="2:50" s="4" customFormat="1" ht="10.5" customHeight="1">
      <c r="B56" s="537"/>
      <c r="C56" s="537"/>
      <c r="D56" s="537"/>
      <c r="E56" s="9" t="s">
        <v>48</v>
      </c>
      <c r="F56" s="74"/>
      <c r="G56" s="78">
        <v>100</v>
      </c>
      <c r="H56" s="163">
        <v>1</v>
      </c>
      <c r="I56" s="193" t="s">
        <v>5</v>
      </c>
      <c r="J56" s="194" t="s">
        <v>106</v>
      </c>
      <c r="K56" s="176" t="s">
        <v>112</v>
      </c>
      <c r="L56" s="166"/>
      <c r="M56" s="25"/>
      <c r="N56" s="119"/>
      <c r="O56" s="84"/>
      <c r="P56" s="84"/>
      <c r="Q56" s="86" t="str">
        <f t="shared" si="8"/>
        <v>○</v>
      </c>
      <c r="R56" s="84"/>
      <c r="S56" s="84"/>
      <c r="T56" s="84"/>
      <c r="U56" s="84"/>
      <c r="V56" s="84"/>
      <c r="W56" s="84"/>
      <c r="X56" s="85"/>
      <c r="Y56" s="150">
        <f t="shared" si="10"/>
        <v>1</v>
      </c>
      <c r="Z56" s="239">
        <f t="shared" si="10"/>
        <v>1</v>
      </c>
      <c r="AA56" s="23"/>
      <c r="AB56" s="24"/>
      <c r="AC56" s="24"/>
      <c r="AD56" s="49">
        <f t="shared" si="9"/>
        <v>1</v>
      </c>
      <c r="AE56" s="24"/>
      <c r="AF56" s="25"/>
      <c r="AG56" s="56">
        <f t="shared" si="11"/>
        <v>1</v>
      </c>
      <c r="AH56" s="49">
        <f t="shared" si="11"/>
        <v>1</v>
      </c>
      <c r="AI56" s="24"/>
      <c r="AJ56" s="24"/>
      <c r="AK56" s="25"/>
    </row>
    <row r="57" spans="2:50" s="4" customFormat="1" ht="10.5" customHeight="1">
      <c r="B57" s="537"/>
      <c r="C57" s="537"/>
      <c r="D57" s="537"/>
      <c r="E57" s="9" t="s">
        <v>6</v>
      </c>
      <c r="F57" s="74"/>
      <c r="G57" s="78">
        <v>100</v>
      </c>
      <c r="H57" s="163">
        <v>1</v>
      </c>
      <c r="I57" s="193" t="s">
        <v>5</v>
      </c>
      <c r="J57" s="194" t="s">
        <v>106</v>
      </c>
      <c r="K57" s="176" t="s">
        <v>112</v>
      </c>
      <c r="L57" s="162"/>
      <c r="M57" s="35"/>
      <c r="N57" s="119"/>
      <c r="O57" s="84"/>
      <c r="P57" s="84"/>
      <c r="Q57" s="86" t="str">
        <f t="shared" si="8"/>
        <v>○</v>
      </c>
      <c r="R57" s="84"/>
      <c r="S57" s="84"/>
      <c r="T57" s="84"/>
      <c r="U57" s="84"/>
      <c r="V57" s="84"/>
      <c r="W57" s="84"/>
      <c r="X57" s="85"/>
      <c r="Y57" s="150">
        <f t="shared" si="10"/>
        <v>1</v>
      </c>
      <c r="Z57" s="239">
        <f t="shared" si="10"/>
        <v>1</v>
      </c>
      <c r="AA57" s="23"/>
      <c r="AB57" s="24"/>
      <c r="AC57" s="24"/>
      <c r="AD57" s="49">
        <f t="shared" si="9"/>
        <v>1</v>
      </c>
      <c r="AE57" s="24"/>
      <c r="AF57" s="25"/>
      <c r="AG57" s="56">
        <f t="shared" si="11"/>
        <v>1</v>
      </c>
      <c r="AH57" s="49">
        <f t="shared" si="11"/>
        <v>1</v>
      </c>
      <c r="AI57" s="24"/>
      <c r="AJ57" s="24"/>
      <c r="AK57" s="25"/>
    </row>
    <row r="58" spans="2:50" s="4" customFormat="1" ht="10.5" customHeight="1">
      <c r="B58" s="537"/>
      <c r="C58" s="537"/>
      <c r="D58" s="537"/>
      <c r="E58" s="9" t="s">
        <v>60</v>
      </c>
      <c r="F58" s="74"/>
      <c r="G58" s="78">
        <v>100</v>
      </c>
      <c r="H58" s="163">
        <v>1</v>
      </c>
      <c r="I58" s="193" t="s">
        <v>5</v>
      </c>
      <c r="J58" s="194" t="s">
        <v>106</v>
      </c>
      <c r="K58" s="176" t="s">
        <v>112</v>
      </c>
      <c r="L58" s="162"/>
      <c r="M58" s="35"/>
      <c r="N58" s="119"/>
      <c r="O58" s="84"/>
      <c r="P58" s="84"/>
      <c r="Q58" s="86" t="str">
        <f t="shared" si="8"/>
        <v>○</v>
      </c>
      <c r="R58" s="84"/>
      <c r="S58" s="84"/>
      <c r="T58" s="84"/>
      <c r="U58" s="84"/>
      <c r="V58" s="84"/>
      <c r="W58" s="84"/>
      <c r="X58" s="85"/>
      <c r="Y58" s="150">
        <f t="shared" si="10"/>
        <v>1</v>
      </c>
      <c r="Z58" s="239">
        <f t="shared" si="10"/>
        <v>1</v>
      </c>
      <c r="AA58" s="23"/>
      <c r="AB58" s="24"/>
      <c r="AC58" s="24"/>
      <c r="AD58" s="49">
        <f t="shared" si="9"/>
        <v>1</v>
      </c>
      <c r="AE58" s="24"/>
      <c r="AF58" s="25"/>
      <c r="AG58" s="56">
        <f t="shared" si="11"/>
        <v>1</v>
      </c>
      <c r="AH58" s="49">
        <f t="shared" si="11"/>
        <v>1</v>
      </c>
      <c r="AI58" s="49">
        <f>IF($G58&lt;60,"",$H58)</f>
        <v>1</v>
      </c>
      <c r="AJ58" s="24"/>
      <c r="AK58" s="25"/>
    </row>
    <row r="59" spans="2:50" s="4" customFormat="1" ht="10.5" customHeight="1">
      <c r="B59" s="537"/>
      <c r="C59" s="537"/>
      <c r="D59" s="537"/>
      <c r="E59" s="9" t="s">
        <v>75</v>
      </c>
      <c r="F59" s="74"/>
      <c r="G59" s="78">
        <v>100</v>
      </c>
      <c r="H59" s="163">
        <v>1</v>
      </c>
      <c r="I59" s="193" t="s">
        <v>5</v>
      </c>
      <c r="J59" s="194" t="s">
        <v>106</v>
      </c>
      <c r="K59" s="176" t="s">
        <v>112</v>
      </c>
      <c r="L59" s="162"/>
      <c r="M59" s="35"/>
      <c r="N59" s="119"/>
      <c r="O59" s="84"/>
      <c r="P59" s="84"/>
      <c r="Q59" s="86" t="str">
        <f t="shared" si="8"/>
        <v>○</v>
      </c>
      <c r="R59" s="84"/>
      <c r="S59" s="84"/>
      <c r="T59" s="84"/>
      <c r="U59" s="84"/>
      <c r="V59" s="84"/>
      <c r="W59" s="84"/>
      <c r="X59" s="85"/>
      <c r="Y59" s="150">
        <f t="shared" si="10"/>
        <v>1</v>
      </c>
      <c r="Z59" s="239">
        <f t="shared" si="10"/>
        <v>1</v>
      </c>
      <c r="AA59" s="23"/>
      <c r="AB59" s="24"/>
      <c r="AC59" s="24"/>
      <c r="AD59" s="49">
        <f t="shared" si="9"/>
        <v>1</v>
      </c>
      <c r="AE59" s="24"/>
      <c r="AF59" s="25"/>
      <c r="AG59" s="56">
        <f t="shared" si="11"/>
        <v>1</v>
      </c>
      <c r="AH59" s="49">
        <f t="shared" si="11"/>
        <v>1</v>
      </c>
      <c r="AI59" s="24"/>
      <c r="AJ59" s="24"/>
      <c r="AK59" s="25"/>
    </row>
    <row r="60" spans="2:50" s="4" customFormat="1" ht="10.5" customHeight="1">
      <c r="B60" s="537"/>
      <c r="C60" s="537"/>
      <c r="D60" s="537"/>
      <c r="E60" s="9" t="s">
        <v>62</v>
      </c>
      <c r="F60" s="74"/>
      <c r="G60" s="78">
        <v>100</v>
      </c>
      <c r="H60" s="163">
        <v>1</v>
      </c>
      <c r="I60" s="193" t="s">
        <v>5</v>
      </c>
      <c r="J60" s="194" t="s">
        <v>105</v>
      </c>
      <c r="K60" s="176" t="s">
        <v>112</v>
      </c>
      <c r="L60" s="166"/>
      <c r="M60" s="25"/>
      <c r="N60" s="119"/>
      <c r="O60" s="84"/>
      <c r="P60" s="84"/>
      <c r="Q60" s="86" t="str">
        <f t="shared" si="8"/>
        <v>○</v>
      </c>
      <c r="R60" s="84"/>
      <c r="S60" s="84"/>
      <c r="T60" s="84"/>
      <c r="U60" s="84"/>
      <c r="V60" s="84"/>
      <c r="W60" s="84"/>
      <c r="X60" s="85"/>
      <c r="Y60" s="150">
        <f t="shared" si="10"/>
        <v>1</v>
      </c>
      <c r="Z60" s="239">
        <f t="shared" si="10"/>
        <v>1</v>
      </c>
      <c r="AA60" s="23"/>
      <c r="AB60" s="24"/>
      <c r="AC60" s="24"/>
      <c r="AD60" s="49">
        <f t="shared" si="9"/>
        <v>1</v>
      </c>
      <c r="AE60" s="24"/>
      <c r="AF60" s="25"/>
      <c r="AG60" s="56">
        <f t="shared" si="11"/>
        <v>1</v>
      </c>
      <c r="AH60" s="49">
        <f t="shared" si="11"/>
        <v>1</v>
      </c>
      <c r="AI60" s="24"/>
      <c r="AJ60" s="24"/>
      <c r="AK60" s="25"/>
    </row>
    <row r="61" spans="2:50" ht="10.5" customHeight="1">
      <c r="B61" s="537"/>
      <c r="C61" s="537"/>
      <c r="D61" s="537"/>
      <c r="E61" s="9" t="s">
        <v>61</v>
      </c>
      <c r="F61" s="74"/>
      <c r="G61" s="78">
        <v>100</v>
      </c>
      <c r="H61" s="163">
        <v>1</v>
      </c>
      <c r="I61" s="193" t="s">
        <v>5</v>
      </c>
      <c r="J61" s="194" t="s">
        <v>106</v>
      </c>
      <c r="K61" s="176" t="s">
        <v>112</v>
      </c>
      <c r="L61" s="224"/>
      <c r="M61" s="38"/>
      <c r="N61" s="119"/>
      <c r="O61" s="84"/>
      <c r="P61" s="84"/>
      <c r="Q61" s="86" t="str">
        <f t="shared" si="8"/>
        <v>○</v>
      </c>
      <c r="R61" s="84"/>
      <c r="S61" s="84"/>
      <c r="T61" s="84"/>
      <c r="U61" s="84"/>
      <c r="V61" s="84"/>
      <c r="W61" s="84"/>
      <c r="X61" s="85"/>
      <c r="Y61" s="150">
        <f t="shared" si="10"/>
        <v>1</v>
      </c>
      <c r="Z61" s="239">
        <f t="shared" si="10"/>
        <v>1</v>
      </c>
      <c r="AA61" s="23"/>
      <c r="AB61" s="24"/>
      <c r="AC61" s="24"/>
      <c r="AD61" s="49">
        <f t="shared" si="9"/>
        <v>1</v>
      </c>
      <c r="AE61" s="24"/>
      <c r="AF61" s="25"/>
      <c r="AG61" s="56">
        <f t="shared" si="11"/>
        <v>1</v>
      </c>
      <c r="AH61" s="49">
        <f t="shared" si="11"/>
        <v>1</v>
      </c>
      <c r="AI61" s="24"/>
      <c r="AJ61" s="24"/>
      <c r="AK61" s="25"/>
      <c r="AL61" s="1"/>
    </row>
    <row r="62" spans="2:50" ht="10.5" customHeight="1">
      <c r="B62" s="537"/>
      <c r="C62" s="537"/>
      <c r="D62" s="537"/>
      <c r="E62" s="9" t="s">
        <v>59</v>
      </c>
      <c r="F62" s="74"/>
      <c r="G62" s="78">
        <v>100</v>
      </c>
      <c r="H62" s="163">
        <v>1</v>
      </c>
      <c r="I62" s="193" t="s">
        <v>5</v>
      </c>
      <c r="J62" s="194" t="s">
        <v>105</v>
      </c>
      <c r="K62" s="176" t="s">
        <v>112</v>
      </c>
      <c r="L62" s="162"/>
      <c r="M62" s="35"/>
      <c r="N62" s="119"/>
      <c r="O62" s="84"/>
      <c r="P62" s="84"/>
      <c r="Q62" s="86" t="str">
        <f t="shared" si="8"/>
        <v>○</v>
      </c>
      <c r="R62" s="84"/>
      <c r="S62" s="84"/>
      <c r="T62" s="84"/>
      <c r="U62" s="84"/>
      <c r="V62" s="84"/>
      <c r="W62" s="84"/>
      <c r="X62" s="85"/>
      <c r="Y62" s="150">
        <f t="shared" si="10"/>
        <v>1</v>
      </c>
      <c r="Z62" s="239">
        <f t="shared" si="10"/>
        <v>1</v>
      </c>
      <c r="AA62" s="23"/>
      <c r="AB62" s="24"/>
      <c r="AC62" s="24"/>
      <c r="AD62" s="49">
        <f t="shared" si="9"/>
        <v>1</v>
      </c>
      <c r="AE62" s="24"/>
      <c r="AF62" s="25"/>
      <c r="AG62" s="56">
        <f t="shared" si="11"/>
        <v>1</v>
      </c>
      <c r="AH62" s="49">
        <f t="shared" si="11"/>
        <v>1</v>
      </c>
      <c r="AI62" s="24"/>
      <c r="AJ62" s="24"/>
      <c r="AK62" s="25"/>
      <c r="AL62" s="1"/>
    </row>
    <row r="63" spans="2:50" ht="10.5" customHeight="1">
      <c r="B63" s="537"/>
      <c r="C63" s="537"/>
      <c r="D63" s="537"/>
      <c r="E63" s="9" t="s">
        <v>7</v>
      </c>
      <c r="F63" s="74"/>
      <c r="G63" s="78">
        <v>100</v>
      </c>
      <c r="H63" s="163">
        <v>1</v>
      </c>
      <c r="I63" s="193" t="s">
        <v>5</v>
      </c>
      <c r="J63" s="194" t="s">
        <v>106</v>
      </c>
      <c r="K63" s="176" t="s">
        <v>112</v>
      </c>
      <c r="L63" s="166"/>
      <c r="M63" s="25"/>
      <c r="N63" s="119"/>
      <c r="O63" s="86" t="str">
        <f>IF($G63&lt;60,"","○")</f>
        <v>○</v>
      </c>
      <c r="P63" s="84"/>
      <c r="Q63" s="84"/>
      <c r="R63" s="84"/>
      <c r="S63" s="84"/>
      <c r="T63" s="84"/>
      <c r="U63" s="84"/>
      <c r="V63" s="84"/>
      <c r="W63" s="84"/>
      <c r="X63" s="85"/>
      <c r="Y63" s="150">
        <f t="shared" si="10"/>
        <v>1</v>
      </c>
      <c r="Z63" s="172"/>
      <c r="AA63" s="23"/>
      <c r="AB63" s="24"/>
      <c r="AC63" s="24"/>
      <c r="AD63" s="49">
        <f t="shared" si="9"/>
        <v>1</v>
      </c>
      <c r="AE63" s="24"/>
      <c r="AF63" s="25"/>
      <c r="AG63" s="56">
        <f t="shared" si="11"/>
        <v>1</v>
      </c>
      <c r="AH63" s="49">
        <f t="shared" si="11"/>
        <v>1</v>
      </c>
      <c r="AI63" s="24"/>
      <c r="AJ63" s="24"/>
      <c r="AK63" s="25"/>
      <c r="AL63" s="1"/>
    </row>
    <row r="64" spans="2:50" ht="10.5" customHeight="1">
      <c r="B64" s="537"/>
      <c r="C64" s="537"/>
      <c r="D64" s="537"/>
      <c r="E64" s="420" t="s">
        <v>192</v>
      </c>
      <c r="F64" s="76"/>
      <c r="G64" s="78">
        <v>100</v>
      </c>
      <c r="H64" s="170">
        <v>1</v>
      </c>
      <c r="I64" s="193" t="s">
        <v>5</v>
      </c>
      <c r="J64" s="194" t="s">
        <v>105</v>
      </c>
      <c r="K64" s="176" t="s">
        <v>112</v>
      </c>
      <c r="L64" s="421"/>
      <c r="M64" s="111"/>
      <c r="N64" s="141"/>
      <c r="O64" s="96"/>
      <c r="P64" s="96"/>
      <c r="Q64" s="86" t="str">
        <f>IF($G64&lt;60,"","○")</f>
        <v>○</v>
      </c>
      <c r="R64" s="96"/>
      <c r="S64" s="96"/>
      <c r="T64" s="96"/>
      <c r="U64" s="96"/>
      <c r="V64" s="96"/>
      <c r="W64" s="96"/>
      <c r="X64" s="98"/>
      <c r="Y64" s="150">
        <f t="shared" si="10"/>
        <v>1</v>
      </c>
      <c r="Z64" s="239">
        <f t="shared" si="10"/>
        <v>1</v>
      </c>
      <c r="AA64" s="33"/>
      <c r="AB64" s="34"/>
      <c r="AC64" s="34"/>
      <c r="AD64" s="124">
        <f>IF($G64&lt;60,"",$H64)</f>
        <v>1</v>
      </c>
      <c r="AE64" s="124">
        <f>IF($G64&lt;60,"",$H64)</f>
        <v>1</v>
      </c>
      <c r="AF64" s="35"/>
      <c r="AG64" s="220"/>
      <c r="AH64" s="125"/>
      <c r="AI64" s="34"/>
      <c r="AJ64" s="422"/>
      <c r="AK64" s="58">
        <f>IF($G64&lt;60,"",$H64)</f>
        <v>1</v>
      </c>
      <c r="AL64" s="1"/>
    </row>
    <row r="65" spans="1:38" ht="10.5" customHeight="1">
      <c r="B65" s="537"/>
      <c r="C65" s="537"/>
      <c r="D65" s="547"/>
      <c r="E65" s="11" t="s">
        <v>8</v>
      </c>
      <c r="F65" s="206"/>
      <c r="G65" s="204" t="s">
        <v>53</v>
      </c>
      <c r="H65" s="171">
        <v>1</v>
      </c>
      <c r="I65" s="195" t="s">
        <v>5</v>
      </c>
      <c r="J65" s="196" t="s">
        <v>100</v>
      </c>
      <c r="K65" s="198" t="s">
        <v>118</v>
      </c>
      <c r="L65" s="162"/>
      <c r="M65" s="35"/>
      <c r="N65" s="141"/>
      <c r="O65" s="96"/>
      <c r="P65" s="96"/>
      <c r="Q65" s="96"/>
      <c r="R65" s="96"/>
      <c r="S65" s="96"/>
      <c r="T65" s="96"/>
      <c r="U65" s="97" t="str">
        <f>IF($G65&lt;&gt;"○","","○")</f>
        <v>○</v>
      </c>
      <c r="V65" s="96"/>
      <c r="W65" s="96"/>
      <c r="X65" s="98"/>
      <c r="Y65" s="151">
        <f>IF($G65&lt;&gt;"○","",$H65)</f>
        <v>1</v>
      </c>
      <c r="Z65" s="239">
        <f>IF($G65&lt;&gt;"○","",$H65)</f>
        <v>1</v>
      </c>
      <c r="AA65" s="123"/>
      <c r="AB65" s="125"/>
      <c r="AC65" s="125"/>
      <c r="AD65" s="124">
        <f>IF($G65&lt;&gt;"○","",$H65)</f>
        <v>1</v>
      </c>
      <c r="AE65" s="124">
        <f>IF($G65&lt;&gt;"○","",$H65)</f>
        <v>1</v>
      </c>
      <c r="AF65" s="126"/>
      <c r="AG65" s="220"/>
      <c r="AH65" s="125"/>
      <c r="AI65" s="125"/>
      <c r="AJ65" s="65"/>
      <c r="AK65" s="58">
        <f>IF($G65&lt;&gt;"○","",$H65)</f>
        <v>1</v>
      </c>
      <c r="AL65" s="1"/>
    </row>
    <row r="66" spans="1:38" ht="10.5" customHeight="1">
      <c r="A66" s="63"/>
      <c r="B66" s="536" t="s">
        <v>9</v>
      </c>
      <c r="C66" s="536" t="s">
        <v>2</v>
      </c>
      <c r="D66" s="538" t="s">
        <v>13</v>
      </c>
      <c r="E66" s="269" t="s">
        <v>185</v>
      </c>
      <c r="F66" s="270"/>
      <c r="G66" s="271">
        <v>100</v>
      </c>
      <c r="H66" s="272">
        <v>2</v>
      </c>
      <c r="I66" s="273" t="s">
        <v>119</v>
      </c>
      <c r="J66" s="273" t="s">
        <v>109</v>
      </c>
      <c r="K66" s="274" t="s">
        <v>112</v>
      </c>
      <c r="L66" s="275">
        <f t="shared" ref="L66:M68" si="12">IF($G66&lt;60,"",$H66)</f>
        <v>2</v>
      </c>
      <c r="M66" s="229">
        <f t="shared" si="12"/>
        <v>2</v>
      </c>
      <c r="N66" s="99" t="str">
        <f>IF($G66&lt;60,"","◎")</f>
        <v>◎</v>
      </c>
      <c r="O66" s="276"/>
      <c r="P66" s="276"/>
      <c r="Q66" s="276"/>
      <c r="R66" s="276"/>
      <c r="S66" s="276"/>
      <c r="T66" s="276"/>
      <c r="U66" s="276"/>
      <c r="V66" s="276"/>
      <c r="W66" s="276"/>
      <c r="X66" s="277"/>
      <c r="Y66" s="278">
        <f t="shared" ref="Y66:Z80" si="13">IF($G66&lt;60,"",$H66)</f>
        <v>2</v>
      </c>
      <c r="Z66" s="272"/>
      <c r="AA66" s="280">
        <f>IF($G66&lt;60,"",$H66)</f>
        <v>2</v>
      </c>
      <c r="AB66" s="281"/>
      <c r="AC66" s="281"/>
      <c r="AD66" s="281"/>
      <c r="AE66" s="282">
        <f t="shared" ref="AE66:AE73" si="14">IF($G66&lt;60,"",$H66)</f>
        <v>2</v>
      </c>
      <c r="AF66" s="283"/>
      <c r="AG66" s="284"/>
      <c r="AH66" s="281"/>
      <c r="AI66" s="281"/>
      <c r="AJ66" s="281"/>
      <c r="AK66" s="283"/>
      <c r="AL66" s="1"/>
    </row>
    <row r="67" spans="1:38" ht="10.5" customHeight="1">
      <c r="A67" s="4"/>
      <c r="B67" s="537"/>
      <c r="C67" s="537"/>
      <c r="D67" s="539"/>
      <c r="E67" s="262" t="s">
        <v>161</v>
      </c>
      <c r="F67" s="209"/>
      <c r="G67" s="74">
        <v>100</v>
      </c>
      <c r="H67" s="167">
        <v>1</v>
      </c>
      <c r="I67" s="188" t="s">
        <v>99</v>
      </c>
      <c r="J67" s="188" t="s">
        <v>163</v>
      </c>
      <c r="K67" s="176" t="s">
        <v>113</v>
      </c>
      <c r="L67" s="227">
        <f t="shared" si="12"/>
        <v>1</v>
      </c>
      <c r="M67" s="232">
        <f t="shared" si="12"/>
        <v>1</v>
      </c>
      <c r="N67" s="119"/>
      <c r="O67" s="84"/>
      <c r="P67" s="84"/>
      <c r="Q67" s="84"/>
      <c r="R67" s="84"/>
      <c r="S67" s="93" t="str">
        <f>IF($G67&lt;60,"","◎")</f>
        <v>◎</v>
      </c>
      <c r="T67" s="84"/>
      <c r="U67" s="84"/>
      <c r="V67" s="84"/>
      <c r="W67" s="84"/>
      <c r="X67" s="85"/>
      <c r="Y67" s="150">
        <f t="shared" si="13"/>
        <v>1</v>
      </c>
      <c r="Z67" s="167"/>
      <c r="AA67" s="56">
        <f>IF($G67&lt;60,"",$H67)</f>
        <v>1</v>
      </c>
      <c r="AB67" s="24"/>
      <c r="AC67" s="24"/>
      <c r="AD67" s="24"/>
      <c r="AE67" s="49">
        <f t="shared" si="14"/>
        <v>1</v>
      </c>
      <c r="AF67" s="53">
        <f>IF($G67&lt;60,"",$H67)</f>
        <v>1</v>
      </c>
      <c r="AG67" s="23"/>
      <c r="AH67" s="24"/>
      <c r="AI67" s="24"/>
      <c r="AJ67" s="24"/>
      <c r="AK67" s="25"/>
      <c r="AL67" s="1"/>
    </row>
    <row r="68" spans="1:38" ht="10.5" customHeight="1">
      <c r="A68" s="4"/>
      <c r="B68" s="537"/>
      <c r="C68" s="537"/>
      <c r="D68" s="540"/>
      <c r="E68" s="285" t="s">
        <v>186</v>
      </c>
      <c r="F68" s="206"/>
      <c r="G68" s="76">
        <v>100</v>
      </c>
      <c r="H68" s="161">
        <v>2</v>
      </c>
      <c r="I68" s="185" t="s">
        <v>99</v>
      </c>
      <c r="J68" s="186" t="s">
        <v>134</v>
      </c>
      <c r="K68" s="177" t="s">
        <v>135</v>
      </c>
      <c r="L68" s="228">
        <f t="shared" si="12"/>
        <v>2</v>
      </c>
      <c r="M68" s="266">
        <f t="shared" si="12"/>
        <v>2</v>
      </c>
      <c r="N68" s="286"/>
      <c r="O68" s="287"/>
      <c r="P68" s="108" t="str">
        <f>IF($G68&lt;60,"","◎")</f>
        <v>◎</v>
      </c>
      <c r="Q68" s="287"/>
      <c r="R68" s="287"/>
      <c r="S68" s="287"/>
      <c r="T68" s="287"/>
      <c r="U68" s="287"/>
      <c r="V68" s="287"/>
      <c r="W68" s="287"/>
      <c r="X68" s="288"/>
      <c r="Y68" s="151">
        <f t="shared" si="13"/>
        <v>2</v>
      </c>
      <c r="Z68" s="268">
        <f>IF($G68&lt;60,"",$H68)</f>
        <v>2</v>
      </c>
      <c r="AA68" s="61">
        <f>IF($G68&lt;60,"",$H68)</f>
        <v>2</v>
      </c>
      <c r="AB68" s="289">
        <f>IF($G68&lt;60,"",$H68)</f>
        <v>2</v>
      </c>
      <c r="AC68" s="34"/>
      <c r="AD68" s="289">
        <f>IF($G68&lt;60,"",$H68)</f>
        <v>2</v>
      </c>
      <c r="AE68" s="52">
        <f t="shared" si="14"/>
        <v>2</v>
      </c>
      <c r="AF68" s="35"/>
      <c r="AG68" s="33"/>
      <c r="AH68" s="34"/>
      <c r="AI68" s="34"/>
      <c r="AJ68" s="34"/>
      <c r="AK68" s="290">
        <f>IF($G68&lt;60,"",$H68)</f>
        <v>2</v>
      </c>
      <c r="AL68" s="1"/>
    </row>
    <row r="69" spans="1:38" ht="10.5" customHeight="1">
      <c r="A69" s="4"/>
      <c r="B69" s="537"/>
      <c r="C69" s="537"/>
      <c r="D69" s="548" t="s">
        <v>5</v>
      </c>
      <c r="E69" s="291" t="s">
        <v>162</v>
      </c>
      <c r="F69" s="211"/>
      <c r="G69" s="73">
        <v>100</v>
      </c>
      <c r="H69" s="165">
        <v>1</v>
      </c>
      <c r="I69" s="191" t="s">
        <v>5</v>
      </c>
      <c r="J69" s="191" t="s">
        <v>164</v>
      </c>
      <c r="K69" s="178" t="s">
        <v>113</v>
      </c>
      <c r="L69" s="225">
        <f>IF($G69&lt;60,"",$H69)</f>
        <v>1</v>
      </c>
      <c r="M69" s="233"/>
      <c r="N69" s="292"/>
      <c r="O69" s="81"/>
      <c r="P69" s="81"/>
      <c r="Q69" s="81"/>
      <c r="R69" s="81"/>
      <c r="S69" s="82" t="str">
        <f>IF($G69&lt;60,"","○")</f>
        <v>○</v>
      </c>
      <c r="T69" s="81"/>
      <c r="U69" s="81"/>
      <c r="V69" s="81"/>
      <c r="W69" s="81"/>
      <c r="X69" s="293"/>
      <c r="Y69" s="152">
        <f t="shared" si="13"/>
        <v>1</v>
      </c>
      <c r="Z69" s="165"/>
      <c r="AA69" s="225">
        <f>IF($G69&lt;60,"",$H69)</f>
        <v>1</v>
      </c>
      <c r="AB69" s="21"/>
      <c r="AC69" s="21"/>
      <c r="AD69" s="21"/>
      <c r="AE69" s="48">
        <f t="shared" si="14"/>
        <v>1</v>
      </c>
      <c r="AF69" s="294">
        <f>IF($G69&lt;60,"",$H69)</f>
        <v>1</v>
      </c>
      <c r="AG69" s="20"/>
      <c r="AH69" s="21"/>
      <c r="AI69" s="21"/>
      <c r="AJ69" s="21"/>
      <c r="AK69" s="22"/>
      <c r="AL69" s="1"/>
    </row>
    <row r="70" spans="1:38" ht="10.5" customHeight="1">
      <c r="A70" s="4"/>
      <c r="B70" s="537"/>
      <c r="C70" s="537"/>
      <c r="D70" s="548"/>
      <c r="E70" s="295" t="s">
        <v>187</v>
      </c>
      <c r="F70" s="296"/>
      <c r="G70" s="74">
        <v>100</v>
      </c>
      <c r="H70" s="297">
        <v>2</v>
      </c>
      <c r="I70" s="298" t="s">
        <v>5</v>
      </c>
      <c r="J70" s="298" t="s">
        <v>163</v>
      </c>
      <c r="K70" s="299" t="s">
        <v>112</v>
      </c>
      <c r="L70" s="227">
        <f>IF($G70&lt;60,"",$H70)</f>
        <v>2</v>
      </c>
      <c r="M70" s="300"/>
      <c r="N70" s="301"/>
      <c r="O70" s="302"/>
      <c r="P70" s="86" t="str">
        <f>IF($G70&lt;60,"","○")</f>
        <v>○</v>
      </c>
      <c r="Q70" s="302"/>
      <c r="R70" s="302"/>
      <c r="S70" s="302"/>
      <c r="T70" s="302"/>
      <c r="U70" s="302"/>
      <c r="V70" s="302"/>
      <c r="W70" s="302"/>
      <c r="X70" s="303"/>
      <c r="Y70" s="150">
        <f t="shared" si="13"/>
        <v>2</v>
      </c>
      <c r="Z70" s="239">
        <f>IF($G70&lt;60,"",$H70)</f>
        <v>2</v>
      </c>
      <c r="AA70" s="56">
        <f t="shared" ref="AA70:AC82" si="15">IF($G70&lt;60,"",$H70)</f>
        <v>2</v>
      </c>
      <c r="AB70" s="49">
        <f t="shared" si="15"/>
        <v>2</v>
      </c>
      <c r="AC70" s="24"/>
      <c r="AD70" s="49">
        <f t="shared" ref="AD70:AE83" si="16">IF($G70&lt;60,"",$H70)</f>
        <v>2</v>
      </c>
      <c r="AE70" s="49">
        <f t="shared" si="14"/>
        <v>2</v>
      </c>
      <c r="AF70" s="300"/>
      <c r="AG70" s="304"/>
      <c r="AH70" s="305"/>
      <c r="AI70" s="305"/>
      <c r="AJ70" s="305"/>
      <c r="AK70" s="53">
        <f t="shared" ref="AK70:AK78" si="17">IF($G70&lt;60,"",$H70)</f>
        <v>2</v>
      </c>
      <c r="AL70" s="1"/>
    </row>
    <row r="71" spans="1:38" ht="10.5" customHeight="1">
      <c r="A71" s="4"/>
      <c r="B71" s="537"/>
      <c r="C71" s="547"/>
      <c r="D71" s="548"/>
      <c r="E71" s="146" t="s">
        <v>90</v>
      </c>
      <c r="F71" s="210"/>
      <c r="G71" s="120">
        <v>100</v>
      </c>
      <c r="H71" s="172">
        <v>2</v>
      </c>
      <c r="I71" s="197" t="s">
        <v>5</v>
      </c>
      <c r="J71" s="197" t="s">
        <v>110</v>
      </c>
      <c r="K71" s="184" t="s">
        <v>112</v>
      </c>
      <c r="L71" s="234">
        <f>IF($G71&lt;60,"",$H71)</f>
        <v>2</v>
      </c>
      <c r="M71" s="306"/>
      <c r="N71" s="148"/>
      <c r="O71" s="104"/>
      <c r="P71" s="101" t="str">
        <f>IF($G71&lt;60,"","○")</f>
        <v>○</v>
      </c>
      <c r="Q71" s="104"/>
      <c r="R71" s="104"/>
      <c r="S71" s="104"/>
      <c r="T71" s="104"/>
      <c r="U71" s="104"/>
      <c r="V71" s="104"/>
      <c r="W71" s="104"/>
      <c r="X71" s="105"/>
      <c r="Y71" s="153">
        <f t="shared" si="13"/>
        <v>2</v>
      </c>
      <c r="Z71" s="429">
        <f>IF($G71&lt;60,"",$H71)</f>
        <v>2</v>
      </c>
      <c r="AA71" s="147">
        <f t="shared" si="15"/>
        <v>2</v>
      </c>
      <c r="AB71" s="122">
        <f t="shared" si="15"/>
        <v>2</v>
      </c>
      <c r="AC71" s="118"/>
      <c r="AD71" s="122">
        <f t="shared" si="16"/>
        <v>2</v>
      </c>
      <c r="AE71" s="122">
        <f t="shared" si="14"/>
        <v>2</v>
      </c>
      <c r="AF71" s="111"/>
      <c r="AG71" s="121"/>
      <c r="AH71" s="118"/>
      <c r="AI71" s="118"/>
      <c r="AJ71" s="118"/>
      <c r="AK71" s="263">
        <f t="shared" si="17"/>
        <v>2</v>
      </c>
      <c r="AL71" s="1"/>
    </row>
    <row r="72" spans="1:38" ht="10.5" customHeight="1">
      <c r="A72" s="4"/>
      <c r="B72" s="537"/>
      <c r="C72" s="549" t="s">
        <v>126</v>
      </c>
      <c r="D72" s="536" t="s">
        <v>77</v>
      </c>
      <c r="E72" s="430" t="s">
        <v>10</v>
      </c>
      <c r="F72" s="211"/>
      <c r="G72" s="73">
        <v>100</v>
      </c>
      <c r="H72" s="165">
        <v>2</v>
      </c>
      <c r="I72" s="187" t="s">
        <v>99</v>
      </c>
      <c r="J72" s="187" t="s">
        <v>108</v>
      </c>
      <c r="K72" s="178" t="s">
        <v>112</v>
      </c>
      <c r="L72" s="225">
        <f>IF($G72&lt;60,"",$H72)</f>
        <v>2</v>
      </c>
      <c r="M72" s="229">
        <f>IF($G72&lt;60,"",$H72)</f>
        <v>2</v>
      </c>
      <c r="N72" s="138" t="str">
        <f>IF($G72&lt;60,"","◎")</f>
        <v>◎</v>
      </c>
      <c r="O72" s="81"/>
      <c r="P72" s="82" t="str">
        <f>IF($G72&lt;60,"","○")</f>
        <v>○</v>
      </c>
      <c r="Q72" s="81"/>
      <c r="R72" s="81"/>
      <c r="S72" s="81"/>
      <c r="T72" s="81"/>
      <c r="U72" s="81"/>
      <c r="V72" s="81"/>
      <c r="W72" s="81"/>
      <c r="X72" s="89"/>
      <c r="Y72" s="152">
        <f t="shared" si="13"/>
        <v>2</v>
      </c>
      <c r="Z72" s="315">
        <f>IF($G72&lt;60,"",$H72)</f>
        <v>2</v>
      </c>
      <c r="AA72" s="57">
        <f t="shared" si="15"/>
        <v>2</v>
      </c>
      <c r="AB72" s="48">
        <f t="shared" si="15"/>
        <v>2</v>
      </c>
      <c r="AC72" s="21"/>
      <c r="AD72" s="48">
        <f t="shared" si="16"/>
        <v>2</v>
      </c>
      <c r="AE72" s="48">
        <f t="shared" si="14"/>
        <v>2</v>
      </c>
      <c r="AF72" s="22"/>
      <c r="AG72" s="20"/>
      <c r="AH72" s="21"/>
      <c r="AI72" s="21"/>
      <c r="AJ72" s="21"/>
      <c r="AK72" s="62">
        <f t="shared" si="17"/>
        <v>2</v>
      </c>
      <c r="AL72" s="1"/>
    </row>
    <row r="73" spans="1:38" ht="10.5" customHeight="1">
      <c r="A73" s="4"/>
      <c r="B73" s="537"/>
      <c r="C73" s="550"/>
      <c r="D73" s="537"/>
      <c r="E73" s="307" t="s">
        <v>176</v>
      </c>
      <c r="F73" s="209"/>
      <c r="G73" s="74">
        <v>100</v>
      </c>
      <c r="H73" s="167">
        <v>2</v>
      </c>
      <c r="I73" s="188" t="s">
        <v>99</v>
      </c>
      <c r="J73" s="188" t="s">
        <v>109</v>
      </c>
      <c r="K73" s="176" t="s">
        <v>112</v>
      </c>
      <c r="L73" s="227">
        <f t="shared" ref="L73:M82" si="18">IF($G73&lt;60,"",$H73)</f>
        <v>2</v>
      </c>
      <c r="M73" s="232">
        <f t="shared" si="18"/>
        <v>2</v>
      </c>
      <c r="N73" s="119"/>
      <c r="O73" s="86" t="str">
        <f>IF($G73&lt;60,"","○")</f>
        <v>○</v>
      </c>
      <c r="P73" s="84"/>
      <c r="Q73" s="84"/>
      <c r="R73" s="84"/>
      <c r="S73" s="84"/>
      <c r="T73" s="84"/>
      <c r="U73" s="84"/>
      <c r="V73" s="84"/>
      <c r="W73" s="93" t="str">
        <f>IF($G73&lt;60,"","◎")</f>
        <v>◎</v>
      </c>
      <c r="X73" s="85"/>
      <c r="Y73" s="150">
        <f t="shared" si="13"/>
        <v>2</v>
      </c>
      <c r="Z73" s="239">
        <f>IF($G73&lt;60,"",$H73)</f>
        <v>2</v>
      </c>
      <c r="AA73" s="56">
        <f t="shared" si="15"/>
        <v>2</v>
      </c>
      <c r="AB73" s="49">
        <f t="shared" si="15"/>
        <v>2</v>
      </c>
      <c r="AC73" s="24"/>
      <c r="AD73" s="49">
        <f t="shared" si="16"/>
        <v>2</v>
      </c>
      <c r="AE73" s="49">
        <f t="shared" si="14"/>
        <v>2</v>
      </c>
      <c r="AF73" s="25"/>
      <c r="AG73" s="23"/>
      <c r="AH73" s="24"/>
      <c r="AI73" s="24"/>
      <c r="AJ73" s="24"/>
      <c r="AK73" s="53">
        <f t="shared" si="17"/>
        <v>2</v>
      </c>
      <c r="AL73" s="1"/>
    </row>
    <row r="74" spans="1:38" ht="10.5" customHeight="1">
      <c r="A74" s="4"/>
      <c r="B74" s="537"/>
      <c r="C74" s="550"/>
      <c r="D74" s="547"/>
      <c r="E74" s="117" t="s">
        <v>133</v>
      </c>
      <c r="F74" s="208"/>
      <c r="G74" s="76">
        <v>100</v>
      </c>
      <c r="H74" s="161">
        <v>2</v>
      </c>
      <c r="I74" s="197" t="s">
        <v>99</v>
      </c>
      <c r="J74" s="186" t="s">
        <v>110</v>
      </c>
      <c r="K74" s="177" t="s">
        <v>112</v>
      </c>
      <c r="L74" s="228">
        <f t="shared" si="18"/>
        <v>2</v>
      </c>
      <c r="M74" s="266">
        <f t="shared" si="18"/>
        <v>2</v>
      </c>
      <c r="N74" s="141"/>
      <c r="O74" s="96"/>
      <c r="P74" s="96"/>
      <c r="Q74" s="96"/>
      <c r="R74" s="96"/>
      <c r="S74" s="96"/>
      <c r="T74" s="96"/>
      <c r="U74" s="96"/>
      <c r="V74" s="96"/>
      <c r="W74" s="108" t="str">
        <f>IF($G74&lt;60,"","◎")</f>
        <v>◎</v>
      </c>
      <c r="X74" s="98"/>
      <c r="Y74" s="151">
        <f t="shared" si="13"/>
        <v>2</v>
      </c>
      <c r="Z74" s="268">
        <f>IF($G74&lt;60,"",$H74)</f>
        <v>2</v>
      </c>
      <c r="AA74" s="61">
        <f t="shared" si="15"/>
        <v>2</v>
      </c>
      <c r="AB74" s="52">
        <f t="shared" si="15"/>
        <v>2</v>
      </c>
      <c r="AC74" s="34"/>
      <c r="AD74" s="52">
        <f t="shared" si="16"/>
        <v>2</v>
      </c>
      <c r="AE74" s="52">
        <f>IF($G74&lt;60,"",$H74)</f>
        <v>2</v>
      </c>
      <c r="AF74" s="35"/>
      <c r="AG74" s="220"/>
      <c r="AH74" s="34"/>
      <c r="AI74" s="34"/>
      <c r="AJ74" s="34"/>
      <c r="AK74" s="58">
        <f t="shared" si="17"/>
        <v>2</v>
      </c>
      <c r="AL74" s="1"/>
    </row>
    <row r="75" spans="1:38" ht="10.5" customHeight="1">
      <c r="A75" s="4"/>
      <c r="B75" s="537"/>
      <c r="C75" s="550"/>
      <c r="D75" s="552" t="s">
        <v>5</v>
      </c>
      <c r="E75" s="308" t="s">
        <v>11</v>
      </c>
      <c r="F75" s="211"/>
      <c r="G75" s="73">
        <v>100</v>
      </c>
      <c r="H75" s="165">
        <v>2</v>
      </c>
      <c r="I75" s="309" t="s">
        <v>5</v>
      </c>
      <c r="J75" s="187" t="s">
        <v>108</v>
      </c>
      <c r="K75" s="178" t="s">
        <v>112</v>
      </c>
      <c r="L75" s="225">
        <f t="shared" si="18"/>
        <v>2</v>
      </c>
      <c r="M75" s="310"/>
      <c r="N75" s="311"/>
      <c r="O75" s="312"/>
      <c r="P75" s="313" t="str">
        <f>IF($G75&lt;60,"","○")</f>
        <v>○</v>
      </c>
      <c r="Q75" s="312"/>
      <c r="R75" s="312"/>
      <c r="S75" s="312"/>
      <c r="T75" s="312"/>
      <c r="U75" s="312"/>
      <c r="V75" s="312"/>
      <c r="W75" s="312"/>
      <c r="X75" s="314"/>
      <c r="Y75" s="152">
        <f t="shared" si="13"/>
        <v>2</v>
      </c>
      <c r="Z75" s="315">
        <f t="shared" si="13"/>
        <v>2</v>
      </c>
      <c r="AA75" s="57">
        <f t="shared" si="15"/>
        <v>2</v>
      </c>
      <c r="AB75" s="48">
        <f t="shared" si="15"/>
        <v>2</v>
      </c>
      <c r="AC75" s="21"/>
      <c r="AD75" s="48">
        <f t="shared" si="16"/>
        <v>2</v>
      </c>
      <c r="AE75" s="48">
        <f t="shared" si="16"/>
        <v>2</v>
      </c>
      <c r="AF75" s="22"/>
      <c r="AG75" s="20"/>
      <c r="AH75" s="21"/>
      <c r="AI75" s="21"/>
      <c r="AJ75" s="21"/>
      <c r="AK75" s="62">
        <f t="shared" si="17"/>
        <v>2</v>
      </c>
      <c r="AL75" s="1"/>
    </row>
    <row r="76" spans="1:38" ht="10.5" customHeight="1">
      <c r="A76" s="4"/>
      <c r="B76" s="537"/>
      <c r="C76" s="550"/>
      <c r="D76" s="553"/>
      <c r="E76" s="316" t="s">
        <v>177</v>
      </c>
      <c r="F76" s="213"/>
      <c r="G76" s="75">
        <v>100</v>
      </c>
      <c r="H76" s="169">
        <v>2</v>
      </c>
      <c r="I76" s="173" t="s">
        <v>5</v>
      </c>
      <c r="J76" s="173" t="s">
        <v>107</v>
      </c>
      <c r="K76" s="192" t="s">
        <v>178</v>
      </c>
      <c r="L76" s="226">
        <f t="shared" si="18"/>
        <v>2</v>
      </c>
      <c r="M76" s="38"/>
      <c r="N76" s="142"/>
      <c r="O76" s="317"/>
      <c r="P76" s="91"/>
      <c r="Q76" s="91"/>
      <c r="R76" s="318"/>
      <c r="S76" s="91"/>
      <c r="T76" s="91"/>
      <c r="U76" s="91"/>
      <c r="V76" s="91"/>
      <c r="W76" s="86" t="str">
        <f>IF($G76&lt;60,"","○")</f>
        <v>○</v>
      </c>
      <c r="X76" s="92"/>
      <c r="Y76" s="156">
        <f>IF($G76&lt;60,"",$H76)</f>
        <v>2</v>
      </c>
      <c r="Z76" s="240">
        <f>IF($G76&lt;60,"",$H76)</f>
        <v>2</v>
      </c>
      <c r="AA76" s="60">
        <f t="shared" si="15"/>
        <v>2</v>
      </c>
      <c r="AB76" s="51">
        <f t="shared" si="15"/>
        <v>2</v>
      </c>
      <c r="AC76" s="72"/>
      <c r="AD76" s="51">
        <f t="shared" si="16"/>
        <v>2</v>
      </c>
      <c r="AE76" s="51">
        <f>IF($G76&lt;60,"",$H76)</f>
        <v>2</v>
      </c>
      <c r="AF76" s="38"/>
      <c r="AG76" s="37"/>
      <c r="AH76" s="28"/>
      <c r="AI76" s="28"/>
      <c r="AJ76" s="28"/>
      <c r="AK76" s="127">
        <f t="shared" si="17"/>
        <v>2</v>
      </c>
      <c r="AL76" s="1"/>
    </row>
    <row r="77" spans="1:38" ht="10.5" customHeight="1">
      <c r="A77" s="4"/>
      <c r="B77" s="537"/>
      <c r="C77" s="550"/>
      <c r="D77" s="553"/>
      <c r="E77" s="319" t="s">
        <v>201</v>
      </c>
      <c r="F77" s="320"/>
      <c r="G77" s="321">
        <v>100</v>
      </c>
      <c r="H77" s="322">
        <v>2</v>
      </c>
      <c r="I77" s="323" t="s">
        <v>5</v>
      </c>
      <c r="J77" s="323" t="s">
        <v>109</v>
      </c>
      <c r="K77" s="324" t="s">
        <v>112</v>
      </c>
      <c r="L77" s="325">
        <f t="shared" si="18"/>
        <v>2</v>
      </c>
      <c r="M77" s="326"/>
      <c r="N77" s="327"/>
      <c r="O77" s="328"/>
      <c r="P77" s="302"/>
      <c r="Q77" s="302"/>
      <c r="R77" s="329"/>
      <c r="S77" s="302"/>
      <c r="T77" s="302"/>
      <c r="U77" s="302"/>
      <c r="V77" s="302"/>
      <c r="W77" s="86" t="str">
        <f>IF($G77&lt;60,"","○")</f>
        <v>○</v>
      </c>
      <c r="X77" s="303"/>
      <c r="Y77" s="330">
        <f t="shared" si="13"/>
        <v>2</v>
      </c>
      <c r="Z77" s="331">
        <f t="shared" si="13"/>
        <v>2</v>
      </c>
      <c r="AA77" s="332">
        <f t="shared" si="15"/>
        <v>2</v>
      </c>
      <c r="AB77" s="333">
        <f t="shared" si="15"/>
        <v>2</v>
      </c>
      <c r="AC77" s="334"/>
      <c r="AD77" s="333">
        <f t="shared" si="16"/>
        <v>2</v>
      </c>
      <c r="AE77" s="333">
        <f>IF($G77&lt;60,"",$H77)</f>
        <v>2</v>
      </c>
      <c r="AF77" s="335"/>
      <c r="AG77" s="304"/>
      <c r="AH77" s="305"/>
      <c r="AI77" s="305"/>
      <c r="AJ77" s="305"/>
      <c r="AK77" s="336">
        <f t="shared" si="17"/>
        <v>2</v>
      </c>
      <c r="AL77" s="1"/>
    </row>
    <row r="78" spans="1:38" ht="10.5" customHeight="1">
      <c r="A78" s="4"/>
      <c r="B78" s="537"/>
      <c r="C78" s="551"/>
      <c r="D78" s="554"/>
      <c r="E78" s="337" t="s">
        <v>188</v>
      </c>
      <c r="F78" s="338"/>
      <c r="G78" s="339">
        <v>100</v>
      </c>
      <c r="H78" s="340">
        <v>2</v>
      </c>
      <c r="I78" s="341" t="s">
        <v>5</v>
      </c>
      <c r="J78" s="342" t="s">
        <v>183</v>
      </c>
      <c r="K78" s="343" t="s">
        <v>178</v>
      </c>
      <c r="L78" s="344">
        <f t="shared" si="18"/>
        <v>2</v>
      </c>
      <c r="M78" s="345"/>
      <c r="N78" s="101" t="str">
        <f>IF($G78&lt;60,"","○")</f>
        <v>○</v>
      </c>
      <c r="O78" s="346"/>
      <c r="P78" s="347"/>
      <c r="Q78" s="347"/>
      <c r="R78" s="348"/>
      <c r="S78" s="347"/>
      <c r="T78" s="347"/>
      <c r="U78" s="347"/>
      <c r="V78" s="347"/>
      <c r="W78" s="347"/>
      <c r="X78" s="349"/>
      <c r="Y78" s="350">
        <f t="shared" si="13"/>
        <v>2</v>
      </c>
      <c r="Z78" s="340"/>
      <c r="AA78" s="352">
        <f t="shared" si="15"/>
        <v>2</v>
      </c>
      <c r="AB78" s="353">
        <f t="shared" si="15"/>
        <v>2</v>
      </c>
      <c r="AC78" s="354"/>
      <c r="AD78" s="353">
        <f t="shared" si="16"/>
        <v>2</v>
      </c>
      <c r="AE78" s="353">
        <f t="shared" si="16"/>
        <v>2</v>
      </c>
      <c r="AF78" s="355"/>
      <c r="AG78" s="356"/>
      <c r="AH78" s="357"/>
      <c r="AI78" s="357"/>
      <c r="AJ78" s="357"/>
      <c r="AK78" s="358">
        <f t="shared" si="17"/>
        <v>2</v>
      </c>
      <c r="AL78" s="1"/>
    </row>
    <row r="79" spans="1:38" ht="10.5" customHeight="1">
      <c r="A79" s="4"/>
      <c r="B79" s="537"/>
      <c r="C79" s="536" t="s">
        <v>127</v>
      </c>
      <c r="D79" s="538" t="s">
        <v>13</v>
      </c>
      <c r="E79" s="359" t="s">
        <v>140</v>
      </c>
      <c r="F79" s="207"/>
      <c r="G79" s="73">
        <v>100</v>
      </c>
      <c r="H79" s="360">
        <v>8</v>
      </c>
      <c r="I79" s="309" t="s">
        <v>99</v>
      </c>
      <c r="J79" s="309" t="s">
        <v>111</v>
      </c>
      <c r="K79" s="361" t="s">
        <v>115</v>
      </c>
      <c r="L79" s="362">
        <f t="shared" si="18"/>
        <v>8</v>
      </c>
      <c r="M79" s="363">
        <f>IF($G79&lt;60,"",$H79)</f>
        <v>8</v>
      </c>
      <c r="N79" s="364" t="str">
        <f>IF($G79&lt;60,"","○")</f>
        <v>○</v>
      </c>
      <c r="O79" s="365"/>
      <c r="P79" s="365"/>
      <c r="Q79" s="365"/>
      <c r="R79" s="313" t="str">
        <f>IF($G79&lt;60,"","○")</f>
        <v>○</v>
      </c>
      <c r="S79" s="365"/>
      <c r="T79" s="365"/>
      <c r="U79" s="365"/>
      <c r="V79" s="365"/>
      <c r="W79" s="365"/>
      <c r="X79" s="366" t="str">
        <f>IF($G79&lt;60,"","◎")</f>
        <v>◎</v>
      </c>
      <c r="Y79" s="367">
        <f t="shared" si="13"/>
        <v>8</v>
      </c>
      <c r="Z79" s="331">
        <f t="shared" si="13"/>
        <v>8</v>
      </c>
      <c r="AA79" s="370">
        <f t="shared" si="15"/>
        <v>8</v>
      </c>
      <c r="AB79" s="371">
        <f>IF($G79&lt;60,"",$H79)</f>
        <v>8</v>
      </c>
      <c r="AC79" s="371">
        <f t="shared" si="15"/>
        <v>8</v>
      </c>
      <c r="AD79" s="371">
        <f t="shared" si="16"/>
        <v>8</v>
      </c>
      <c r="AE79" s="372"/>
      <c r="AF79" s="373"/>
      <c r="AG79" s="370">
        <f>IF($G79&lt;60,"",$H79)</f>
        <v>8</v>
      </c>
      <c r="AH79" s="372"/>
      <c r="AI79" s="372"/>
      <c r="AJ79" s="371">
        <f>IF($G79&lt;60,"",$H79)</f>
        <v>8</v>
      </c>
      <c r="AK79" s="22"/>
      <c r="AL79" s="1"/>
    </row>
    <row r="80" spans="1:38" ht="10.5" customHeight="1">
      <c r="A80" s="4"/>
      <c r="B80" s="537"/>
      <c r="C80" s="537"/>
      <c r="D80" s="539"/>
      <c r="E80" s="13" t="s">
        <v>141</v>
      </c>
      <c r="F80" s="137"/>
      <c r="G80" s="74">
        <v>100</v>
      </c>
      <c r="H80" s="169">
        <v>8</v>
      </c>
      <c r="I80" s="173" t="s">
        <v>119</v>
      </c>
      <c r="J80" s="173" t="s">
        <v>142</v>
      </c>
      <c r="K80" s="192" t="s">
        <v>115</v>
      </c>
      <c r="L80" s="226">
        <f t="shared" si="18"/>
        <v>8</v>
      </c>
      <c r="M80" s="235">
        <f>IF($G80&lt;60,"",$H80)</f>
        <v>8</v>
      </c>
      <c r="N80" s="139" t="str">
        <f>IF($G80&lt;60,"","○")</f>
        <v>○</v>
      </c>
      <c r="O80" s="91"/>
      <c r="P80" s="91"/>
      <c r="Q80" s="91"/>
      <c r="R80" s="95" t="str">
        <f>IF($G80&lt;60,"","○")</f>
        <v>○</v>
      </c>
      <c r="S80" s="91"/>
      <c r="T80" s="91"/>
      <c r="U80" s="91"/>
      <c r="V80" s="91"/>
      <c r="W80" s="91"/>
      <c r="X80" s="236" t="str">
        <f>IF($G80&lt;60,"","◎")</f>
        <v>◎</v>
      </c>
      <c r="Y80" s="156">
        <f t="shared" si="13"/>
        <v>8</v>
      </c>
      <c r="Z80" s="239">
        <f t="shared" si="13"/>
        <v>8</v>
      </c>
      <c r="AA80" s="60">
        <f t="shared" si="15"/>
        <v>8</v>
      </c>
      <c r="AB80" s="28"/>
      <c r="AC80" s="51">
        <f t="shared" si="15"/>
        <v>8</v>
      </c>
      <c r="AD80" s="51">
        <f t="shared" si="16"/>
        <v>8</v>
      </c>
      <c r="AE80" s="28"/>
      <c r="AF80" s="38"/>
      <c r="AG80" s="60">
        <f>IF($G80&lt;60,"",$H80)</f>
        <v>8</v>
      </c>
      <c r="AH80" s="28"/>
      <c r="AI80" s="28"/>
      <c r="AJ80" s="51">
        <f>IF($G80&lt;60,"",$H80)</f>
        <v>8</v>
      </c>
      <c r="AK80" s="38"/>
      <c r="AL80" s="1"/>
    </row>
    <row r="81" spans="1:38" ht="10.5" customHeight="1">
      <c r="A81" s="4"/>
      <c r="B81" s="537"/>
      <c r="C81" s="537"/>
      <c r="D81" s="539"/>
      <c r="E81" s="381" t="s">
        <v>189</v>
      </c>
      <c r="F81" s="208"/>
      <c r="G81" s="76">
        <v>100</v>
      </c>
      <c r="H81" s="161">
        <v>2</v>
      </c>
      <c r="I81" s="186" t="s">
        <v>99</v>
      </c>
      <c r="J81" s="186" t="s">
        <v>107</v>
      </c>
      <c r="K81" s="177" t="s">
        <v>114</v>
      </c>
      <c r="L81" s="228">
        <f t="shared" si="18"/>
        <v>2</v>
      </c>
      <c r="M81" s="266">
        <f>IF($G81&lt;60,"",$H81)</f>
        <v>2</v>
      </c>
      <c r="N81" s="141"/>
      <c r="O81" s="96"/>
      <c r="P81" s="96"/>
      <c r="Q81" s="96"/>
      <c r="R81" s="267"/>
      <c r="S81" s="96"/>
      <c r="T81" s="108" t="str">
        <f>IF($G81&lt;60,"","◎")</f>
        <v>◎</v>
      </c>
      <c r="U81" s="108" t="str">
        <f>IF($G81&lt;60,"","◎")</f>
        <v>◎</v>
      </c>
      <c r="V81" s="96"/>
      <c r="W81" s="108" t="str">
        <f>IF($G81&lt;60,"","◎")</f>
        <v>◎</v>
      </c>
      <c r="X81" s="98"/>
      <c r="Y81" s="151">
        <f t="shared" ref="Y81:Z95" si="19">IF($G81&lt;60,"",$H81)</f>
        <v>2</v>
      </c>
      <c r="Z81" s="268">
        <f t="shared" si="19"/>
        <v>2</v>
      </c>
      <c r="AA81" s="61">
        <f t="shared" si="15"/>
        <v>2</v>
      </c>
      <c r="AB81" s="52">
        <f t="shared" si="15"/>
        <v>2</v>
      </c>
      <c r="AC81" s="52">
        <f t="shared" si="15"/>
        <v>2</v>
      </c>
      <c r="AD81" s="52">
        <f t="shared" si="16"/>
        <v>2</v>
      </c>
      <c r="AE81" s="34"/>
      <c r="AF81" s="35"/>
      <c r="AG81" s="61">
        <f>IF($G81&lt;60,"",$H81)</f>
        <v>2</v>
      </c>
      <c r="AH81" s="34"/>
      <c r="AI81" s="34"/>
      <c r="AJ81" s="52">
        <f>IF($G81&lt;60,"",$H81)</f>
        <v>2</v>
      </c>
      <c r="AK81" s="35"/>
      <c r="AL81" s="1"/>
    </row>
    <row r="82" spans="1:38" ht="10.5" customHeight="1">
      <c r="A82" s="4"/>
      <c r="B82" s="537"/>
      <c r="C82" s="537"/>
      <c r="D82" s="539"/>
      <c r="E82" s="382" t="s">
        <v>190</v>
      </c>
      <c r="F82" s="212"/>
      <c r="G82" s="383">
        <v>100</v>
      </c>
      <c r="H82" s="384">
        <v>1</v>
      </c>
      <c r="I82" s="385" t="s">
        <v>99</v>
      </c>
      <c r="J82" s="385" t="s">
        <v>109</v>
      </c>
      <c r="K82" s="386" t="s">
        <v>113</v>
      </c>
      <c r="L82" s="387">
        <f t="shared" si="18"/>
        <v>1</v>
      </c>
      <c r="M82" s="388">
        <f t="shared" si="18"/>
        <v>1</v>
      </c>
      <c r="N82" s="389"/>
      <c r="O82" s="390"/>
      <c r="P82" s="390"/>
      <c r="Q82" s="390"/>
      <c r="R82" s="391"/>
      <c r="S82" s="390"/>
      <c r="T82" s="390"/>
      <c r="U82" s="390"/>
      <c r="V82" s="390"/>
      <c r="W82" s="392" t="str">
        <f>IF($G82&lt;60,"","◎")</f>
        <v>◎</v>
      </c>
      <c r="X82" s="393"/>
      <c r="Y82" s="394">
        <f t="shared" si="19"/>
        <v>1</v>
      </c>
      <c r="Z82" s="395">
        <f t="shared" si="19"/>
        <v>1</v>
      </c>
      <c r="AA82" s="396">
        <f t="shared" si="15"/>
        <v>1</v>
      </c>
      <c r="AB82" s="397">
        <f t="shared" si="15"/>
        <v>1</v>
      </c>
      <c r="AC82" s="398"/>
      <c r="AD82" s="397">
        <f t="shared" si="16"/>
        <v>1</v>
      </c>
      <c r="AE82" s="397">
        <f>IF($G82&lt;60,"",$H82)</f>
        <v>1</v>
      </c>
      <c r="AF82" s="399"/>
      <c r="AG82" s="400"/>
      <c r="AH82" s="398"/>
      <c r="AI82" s="398"/>
      <c r="AJ82" s="398"/>
      <c r="AK82" s="401">
        <f>IF($G82&lt;60,"",$H82)</f>
        <v>1</v>
      </c>
      <c r="AL82" s="242"/>
    </row>
    <row r="83" spans="1:38" ht="10.5" customHeight="1">
      <c r="A83" s="4"/>
      <c r="B83" s="537"/>
      <c r="C83" s="537"/>
      <c r="D83" s="538" t="s">
        <v>5</v>
      </c>
      <c r="E83" s="402" t="s">
        <v>146</v>
      </c>
      <c r="F83" s="403"/>
      <c r="G83" s="73">
        <v>100</v>
      </c>
      <c r="H83" s="165">
        <v>2</v>
      </c>
      <c r="I83" s="309" t="s">
        <v>5</v>
      </c>
      <c r="J83" s="187" t="s">
        <v>110</v>
      </c>
      <c r="K83" s="178" t="s">
        <v>112</v>
      </c>
      <c r="L83" s="225">
        <f>IF($G83&lt;60,"",$H83)</f>
        <v>2</v>
      </c>
      <c r="M83" s="233"/>
      <c r="N83" s="404"/>
      <c r="O83" s="312"/>
      <c r="P83" s="312"/>
      <c r="Q83" s="312"/>
      <c r="R83" s="312"/>
      <c r="S83" s="312"/>
      <c r="T83" s="312"/>
      <c r="U83" s="312"/>
      <c r="V83" s="312"/>
      <c r="W83" s="313" t="str">
        <f>IF($G83&lt;60,"","○")</f>
        <v>○</v>
      </c>
      <c r="X83" s="314"/>
      <c r="Y83" s="152">
        <f t="shared" si="19"/>
        <v>2</v>
      </c>
      <c r="Z83" s="315">
        <f t="shared" si="19"/>
        <v>2</v>
      </c>
      <c r="AA83" s="57">
        <f>IF($G83&lt;60,"",$H83)</f>
        <v>2</v>
      </c>
      <c r="AB83" s="48">
        <f>IF($G83&lt;60,"",$H83)</f>
        <v>2</v>
      </c>
      <c r="AC83" s="21"/>
      <c r="AD83" s="48">
        <f t="shared" si="16"/>
        <v>2</v>
      </c>
      <c r="AE83" s="48">
        <f>IF($G83&lt;60,"",$H83)</f>
        <v>2</v>
      </c>
      <c r="AF83" s="22"/>
      <c r="AG83" s="20"/>
      <c r="AH83" s="21"/>
      <c r="AI83" s="21"/>
      <c r="AJ83" s="21"/>
      <c r="AK83" s="62">
        <f>IF($G83&lt;60,"",$H83)</f>
        <v>2</v>
      </c>
      <c r="AL83" s="1"/>
    </row>
    <row r="84" spans="1:38" ht="10.5" customHeight="1">
      <c r="A84" s="4"/>
      <c r="B84" s="537"/>
      <c r="C84" s="537"/>
      <c r="D84" s="539"/>
      <c r="E84" s="15" t="s">
        <v>14</v>
      </c>
      <c r="F84" s="213"/>
      <c r="G84" s="75">
        <v>100</v>
      </c>
      <c r="H84" s="169">
        <v>2</v>
      </c>
      <c r="I84" s="264" t="s">
        <v>5</v>
      </c>
      <c r="J84" s="173" t="s">
        <v>107</v>
      </c>
      <c r="K84" s="192" t="s">
        <v>118</v>
      </c>
      <c r="L84" s="226">
        <f>IF($G84&lt;60,"",$H84)</f>
        <v>2</v>
      </c>
      <c r="M84" s="230"/>
      <c r="N84" s="142"/>
      <c r="O84" s="91"/>
      <c r="P84" s="91"/>
      <c r="Q84" s="91"/>
      <c r="R84" s="91"/>
      <c r="S84" s="91"/>
      <c r="T84" s="91"/>
      <c r="U84" s="95" t="str">
        <f>IF($G84&lt;60,"","○")</f>
        <v>○</v>
      </c>
      <c r="V84" s="91"/>
      <c r="W84" s="91"/>
      <c r="X84" s="92"/>
      <c r="Y84" s="156">
        <f t="shared" si="19"/>
        <v>2</v>
      </c>
      <c r="Z84" s="240">
        <f t="shared" si="19"/>
        <v>2</v>
      </c>
      <c r="AA84" s="60">
        <f>IF($G84&lt;60,"",$H84)</f>
        <v>2</v>
      </c>
      <c r="AB84" s="51">
        <f>IF($G84&lt;60,"",$H84)</f>
        <v>2</v>
      </c>
      <c r="AC84" s="28"/>
      <c r="AD84" s="51">
        <f>IF($G84&lt;60,"",$H84)</f>
        <v>2</v>
      </c>
      <c r="AE84" s="51">
        <f>IF($G84&lt;60,"",$H84)</f>
        <v>2</v>
      </c>
      <c r="AF84" s="38"/>
      <c r="AG84" s="265"/>
      <c r="AH84" s="28"/>
      <c r="AI84" s="28"/>
      <c r="AJ84" s="72"/>
      <c r="AK84" s="53">
        <f>IF($G84&lt;60,"",$H84)</f>
        <v>2</v>
      </c>
      <c r="AL84" s="1"/>
    </row>
    <row r="85" spans="1:38" ht="10.5" customHeight="1">
      <c r="A85" s="4"/>
      <c r="B85" s="537"/>
      <c r="C85" s="537"/>
      <c r="D85" s="539"/>
      <c r="E85" s="16" t="s">
        <v>16</v>
      </c>
      <c r="F85" s="213"/>
      <c r="G85" s="75">
        <v>100</v>
      </c>
      <c r="H85" s="169">
        <v>2</v>
      </c>
      <c r="I85" s="173" t="s">
        <v>5</v>
      </c>
      <c r="J85" s="173" t="s">
        <v>164</v>
      </c>
      <c r="K85" s="192" t="s">
        <v>112</v>
      </c>
      <c r="L85" s="226">
        <f t="shared" ref="L85:L99" si="20">IF($G85&lt;60,"",$H85)</f>
        <v>2</v>
      </c>
      <c r="M85" s="230"/>
      <c r="N85" s="142"/>
      <c r="O85" s="91"/>
      <c r="P85" s="91"/>
      <c r="Q85" s="91"/>
      <c r="R85" s="91"/>
      <c r="S85" s="91"/>
      <c r="T85" s="91"/>
      <c r="U85" s="91"/>
      <c r="V85" s="95" t="str">
        <f t="shared" ref="V85:V99" si="21">IF($G85&lt;60,"","○")</f>
        <v>○</v>
      </c>
      <c r="W85" s="91"/>
      <c r="X85" s="92"/>
      <c r="Y85" s="156">
        <f t="shared" si="19"/>
        <v>2</v>
      </c>
      <c r="Z85" s="240">
        <f t="shared" si="19"/>
        <v>2</v>
      </c>
      <c r="AA85" s="60">
        <f t="shared" ref="AA85:AD100" si="22">IF($G85&lt;60,"",$H85)</f>
        <v>2</v>
      </c>
      <c r="AB85" s="51">
        <f t="shared" si="22"/>
        <v>2</v>
      </c>
      <c r="AC85" s="51">
        <f t="shared" si="22"/>
        <v>2</v>
      </c>
      <c r="AD85" s="51">
        <f t="shared" si="22"/>
        <v>2</v>
      </c>
      <c r="AE85" s="28"/>
      <c r="AF85" s="38"/>
      <c r="AG85" s="60">
        <f t="shared" ref="AG85:AH99" si="23">IF($G85&lt;60,"",$H85)</f>
        <v>2</v>
      </c>
      <c r="AH85" s="51">
        <f t="shared" si="23"/>
        <v>2</v>
      </c>
      <c r="AI85" s="51">
        <f>IF($G85&lt;60,"",$H85)</f>
        <v>2</v>
      </c>
      <c r="AJ85" s="28"/>
      <c r="AK85" s="38"/>
      <c r="AL85" s="1"/>
    </row>
    <row r="86" spans="1:38" ht="10.5" customHeight="1">
      <c r="A86" s="4"/>
      <c r="B86" s="537"/>
      <c r="C86" s="537"/>
      <c r="D86" s="539"/>
      <c r="E86" s="319" t="s">
        <v>17</v>
      </c>
      <c r="F86" s="213"/>
      <c r="G86" s="75">
        <v>100</v>
      </c>
      <c r="H86" s="169">
        <v>2</v>
      </c>
      <c r="I86" s="173" t="s">
        <v>5</v>
      </c>
      <c r="J86" s="323" t="s">
        <v>109</v>
      </c>
      <c r="K86" s="192" t="s">
        <v>112</v>
      </c>
      <c r="L86" s="227">
        <f t="shared" si="20"/>
        <v>2</v>
      </c>
      <c r="M86" s="231"/>
      <c r="N86" s="119"/>
      <c r="O86" s="84"/>
      <c r="P86" s="84"/>
      <c r="Q86" s="84"/>
      <c r="R86" s="84"/>
      <c r="S86" s="84"/>
      <c r="T86" s="84"/>
      <c r="U86" s="84"/>
      <c r="V86" s="86" t="str">
        <f t="shared" si="21"/>
        <v>○</v>
      </c>
      <c r="W86" s="84"/>
      <c r="X86" s="85"/>
      <c r="Y86" s="150">
        <f t="shared" si="19"/>
        <v>2</v>
      </c>
      <c r="Z86" s="239">
        <f t="shared" si="19"/>
        <v>2</v>
      </c>
      <c r="AA86" s="60">
        <f t="shared" si="22"/>
        <v>2</v>
      </c>
      <c r="AB86" s="51">
        <f t="shared" si="22"/>
        <v>2</v>
      </c>
      <c r="AC86" s="51">
        <f t="shared" si="22"/>
        <v>2</v>
      </c>
      <c r="AD86" s="51">
        <f t="shared" si="22"/>
        <v>2</v>
      </c>
      <c r="AE86" s="28"/>
      <c r="AF86" s="38"/>
      <c r="AG86" s="56">
        <f t="shared" si="23"/>
        <v>2</v>
      </c>
      <c r="AH86" s="49">
        <f t="shared" si="23"/>
        <v>2</v>
      </c>
      <c r="AI86" s="49">
        <f>IF($G86&lt;60,"",$H86)</f>
        <v>2</v>
      </c>
      <c r="AJ86" s="24"/>
      <c r="AK86" s="25"/>
      <c r="AL86" s="1"/>
    </row>
    <row r="87" spans="1:38" ht="10.5" customHeight="1">
      <c r="A87" s="4"/>
      <c r="B87" s="537"/>
      <c r="C87" s="537"/>
      <c r="D87" s="539"/>
      <c r="E87" s="12" t="s">
        <v>18</v>
      </c>
      <c r="F87" s="213"/>
      <c r="G87" s="75">
        <v>100</v>
      </c>
      <c r="H87" s="169">
        <v>2</v>
      </c>
      <c r="I87" s="173" t="s">
        <v>5</v>
      </c>
      <c r="J87" s="173" t="s">
        <v>107</v>
      </c>
      <c r="K87" s="192" t="s">
        <v>112</v>
      </c>
      <c r="L87" s="227">
        <f t="shared" si="20"/>
        <v>2</v>
      </c>
      <c r="M87" s="231"/>
      <c r="N87" s="119"/>
      <c r="O87" s="84"/>
      <c r="P87" s="84"/>
      <c r="Q87" s="84"/>
      <c r="R87" s="84"/>
      <c r="S87" s="84"/>
      <c r="T87" s="84"/>
      <c r="U87" s="84"/>
      <c r="V87" s="86" t="str">
        <f t="shared" si="21"/>
        <v>○</v>
      </c>
      <c r="W87" s="84"/>
      <c r="X87" s="85"/>
      <c r="Y87" s="150">
        <f t="shared" si="19"/>
        <v>2</v>
      </c>
      <c r="Z87" s="239">
        <f t="shared" si="19"/>
        <v>2</v>
      </c>
      <c r="AA87" s="60">
        <f t="shared" si="22"/>
        <v>2</v>
      </c>
      <c r="AB87" s="51">
        <f t="shared" si="22"/>
        <v>2</v>
      </c>
      <c r="AC87" s="51">
        <f t="shared" si="22"/>
        <v>2</v>
      </c>
      <c r="AD87" s="51">
        <f t="shared" si="22"/>
        <v>2</v>
      </c>
      <c r="AE87" s="28"/>
      <c r="AF87" s="38"/>
      <c r="AG87" s="56">
        <f t="shared" si="23"/>
        <v>2</v>
      </c>
      <c r="AH87" s="49">
        <f t="shared" si="23"/>
        <v>2</v>
      </c>
      <c r="AI87" s="24"/>
      <c r="AJ87" s="24"/>
      <c r="AK87" s="25"/>
      <c r="AL87" s="1"/>
    </row>
    <row r="88" spans="1:38" ht="10.5" customHeight="1">
      <c r="A88" s="4"/>
      <c r="B88" s="537"/>
      <c r="C88" s="537"/>
      <c r="D88" s="539"/>
      <c r="E88" s="319" t="s">
        <v>25</v>
      </c>
      <c r="F88" s="213"/>
      <c r="G88" s="75">
        <v>100</v>
      </c>
      <c r="H88" s="169">
        <v>2</v>
      </c>
      <c r="I88" s="173" t="s">
        <v>5</v>
      </c>
      <c r="J88" s="323" t="s">
        <v>109</v>
      </c>
      <c r="K88" s="192" t="s">
        <v>112</v>
      </c>
      <c r="L88" s="227">
        <f t="shared" si="20"/>
        <v>2</v>
      </c>
      <c r="M88" s="231"/>
      <c r="N88" s="119"/>
      <c r="O88" s="84"/>
      <c r="P88" s="84"/>
      <c r="Q88" s="4"/>
      <c r="R88" s="84"/>
      <c r="S88" s="84"/>
      <c r="T88" s="84"/>
      <c r="U88" s="84"/>
      <c r="V88" s="86" t="str">
        <f t="shared" si="21"/>
        <v>○</v>
      </c>
      <c r="W88" s="84"/>
      <c r="X88" s="85"/>
      <c r="Y88" s="150">
        <f t="shared" si="19"/>
        <v>2</v>
      </c>
      <c r="Z88" s="239">
        <f t="shared" si="19"/>
        <v>2</v>
      </c>
      <c r="AA88" s="60">
        <f t="shared" si="22"/>
        <v>2</v>
      </c>
      <c r="AB88" s="51">
        <f t="shared" si="22"/>
        <v>2</v>
      </c>
      <c r="AC88" s="51">
        <f t="shared" si="22"/>
        <v>2</v>
      </c>
      <c r="AD88" s="51">
        <f t="shared" si="22"/>
        <v>2</v>
      </c>
      <c r="AE88" s="28"/>
      <c r="AF88" s="38"/>
      <c r="AG88" s="56">
        <f t="shared" si="23"/>
        <v>2</v>
      </c>
      <c r="AH88" s="49">
        <f t="shared" si="23"/>
        <v>2</v>
      </c>
      <c r="AI88" s="24"/>
      <c r="AJ88" s="24"/>
      <c r="AK88" s="25"/>
      <c r="AL88" s="1"/>
    </row>
    <row r="89" spans="1:38" ht="10.5" customHeight="1">
      <c r="A89" s="4"/>
      <c r="B89" s="537"/>
      <c r="C89" s="537"/>
      <c r="D89" s="539"/>
      <c r="E89" s="12" t="s">
        <v>15</v>
      </c>
      <c r="F89" s="213"/>
      <c r="G89" s="75">
        <v>100</v>
      </c>
      <c r="H89" s="169">
        <v>2</v>
      </c>
      <c r="I89" s="173" t="s">
        <v>5</v>
      </c>
      <c r="J89" s="173" t="s">
        <v>107</v>
      </c>
      <c r="K89" s="192" t="s">
        <v>112</v>
      </c>
      <c r="L89" s="227">
        <f t="shared" si="20"/>
        <v>2</v>
      </c>
      <c r="M89" s="231"/>
      <c r="N89" s="119"/>
      <c r="O89" s="84"/>
      <c r="P89" s="84"/>
      <c r="Q89" s="84"/>
      <c r="R89" s="84"/>
      <c r="S89" s="84"/>
      <c r="T89" s="84"/>
      <c r="U89" s="84"/>
      <c r="V89" s="86" t="str">
        <f t="shared" si="21"/>
        <v>○</v>
      </c>
      <c r="W89" s="84"/>
      <c r="X89" s="85"/>
      <c r="Y89" s="150">
        <f t="shared" si="19"/>
        <v>2</v>
      </c>
      <c r="Z89" s="239">
        <f t="shared" si="19"/>
        <v>2</v>
      </c>
      <c r="AA89" s="60">
        <f t="shared" si="22"/>
        <v>2</v>
      </c>
      <c r="AB89" s="51">
        <f t="shared" si="22"/>
        <v>2</v>
      </c>
      <c r="AC89" s="51">
        <f t="shared" si="22"/>
        <v>2</v>
      </c>
      <c r="AD89" s="51">
        <f t="shared" si="22"/>
        <v>2</v>
      </c>
      <c r="AE89" s="28"/>
      <c r="AF89" s="38"/>
      <c r="AG89" s="56">
        <f t="shared" si="23"/>
        <v>2</v>
      </c>
      <c r="AH89" s="49">
        <f t="shared" si="23"/>
        <v>2</v>
      </c>
      <c r="AI89" s="24"/>
      <c r="AJ89" s="24"/>
      <c r="AK89" s="25"/>
      <c r="AL89" s="1"/>
    </row>
    <row r="90" spans="1:38" ht="10.5" customHeight="1">
      <c r="A90" s="4"/>
      <c r="B90" s="537"/>
      <c r="C90" s="537"/>
      <c r="D90" s="539"/>
      <c r="E90" s="14" t="s">
        <v>160</v>
      </c>
      <c r="F90" s="213"/>
      <c r="G90" s="75">
        <v>100</v>
      </c>
      <c r="H90" s="169">
        <v>2</v>
      </c>
      <c r="I90" s="173" t="s">
        <v>5</v>
      </c>
      <c r="J90" s="173" t="s">
        <v>107</v>
      </c>
      <c r="K90" s="192" t="s">
        <v>112</v>
      </c>
      <c r="L90" s="227">
        <f t="shared" si="20"/>
        <v>2</v>
      </c>
      <c r="M90" s="231"/>
      <c r="N90" s="119"/>
      <c r="O90" s="84"/>
      <c r="P90" s="84"/>
      <c r="Q90" s="84"/>
      <c r="R90" s="84"/>
      <c r="S90" s="84"/>
      <c r="T90" s="84"/>
      <c r="U90" s="84"/>
      <c r="V90" s="86" t="str">
        <f t="shared" si="21"/>
        <v>○</v>
      </c>
      <c r="W90" s="84"/>
      <c r="X90" s="85"/>
      <c r="Y90" s="150">
        <f t="shared" si="19"/>
        <v>2</v>
      </c>
      <c r="Z90" s="239">
        <f t="shared" si="19"/>
        <v>2</v>
      </c>
      <c r="AA90" s="60">
        <f t="shared" si="22"/>
        <v>2</v>
      </c>
      <c r="AB90" s="51">
        <f t="shared" si="22"/>
        <v>2</v>
      </c>
      <c r="AC90" s="51">
        <f t="shared" si="22"/>
        <v>2</v>
      </c>
      <c r="AD90" s="51">
        <f t="shared" si="22"/>
        <v>2</v>
      </c>
      <c r="AE90" s="28"/>
      <c r="AF90" s="38"/>
      <c r="AG90" s="56">
        <f t="shared" si="23"/>
        <v>2</v>
      </c>
      <c r="AH90" s="49">
        <f t="shared" si="23"/>
        <v>2</v>
      </c>
      <c r="AI90" s="24"/>
      <c r="AJ90" s="24"/>
      <c r="AK90" s="25"/>
      <c r="AL90" s="1"/>
    </row>
    <row r="91" spans="1:38" ht="10.5" customHeight="1">
      <c r="A91" s="4"/>
      <c r="B91" s="537"/>
      <c r="C91" s="537"/>
      <c r="D91" s="539"/>
      <c r="E91" s="12" t="s">
        <v>88</v>
      </c>
      <c r="F91" s="213"/>
      <c r="G91" s="75">
        <v>100</v>
      </c>
      <c r="H91" s="169">
        <v>2</v>
      </c>
      <c r="I91" s="173" t="s">
        <v>5</v>
      </c>
      <c r="J91" s="173" t="s">
        <v>107</v>
      </c>
      <c r="K91" s="192" t="s">
        <v>112</v>
      </c>
      <c r="L91" s="227">
        <f t="shared" si="20"/>
        <v>2</v>
      </c>
      <c r="M91" s="231"/>
      <c r="N91" s="119"/>
      <c r="O91" s="84"/>
      <c r="P91" s="84"/>
      <c r="Q91" s="84"/>
      <c r="R91" s="84"/>
      <c r="S91" s="84"/>
      <c r="T91" s="84"/>
      <c r="U91" s="84"/>
      <c r="V91" s="86" t="str">
        <f t="shared" si="21"/>
        <v>○</v>
      </c>
      <c r="W91" s="84"/>
      <c r="X91" s="85"/>
      <c r="Y91" s="150">
        <f t="shared" si="19"/>
        <v>2</v>
      </c>
      <c r="Z91" s="239">
        <f t="shared" si="19"/>
        <v>2</v>
      </c>
      <c r="AA91" s="60">
        <f t="shared" si="22"/>
        <v>2</v>
      </c>
      <c r="AB91" s="51">
        <f t="shared" si="22"/>
        <v>2</v>
      </c>
      <c r="AC91" s="51">
        <f t="shared" si="22"/>
        <v>2</v>
      </c>
      <c r="AD91" s="51">
        <f t="shared" si="22"/>
        <v>2</v>
      </c>
      <c r="AE91" s="28"/>
      <c r="AF91" s="38"/>
      <c r="AG91" s="56">
        <f t="shared" si="23"/>
        <v>2</v>
      </c>
      <c r="AH91" s="49">
        <f t="shared" si="23"/>
        <v>2</v>
      </c>
      <c r="AI91" s="24"/>
      <c r="AJ91" s="24"/>
      <c r="AK91" s="25"/>
      <c r="AL91" s="1"/>
    </row>
    <row r="92" spans="1:38" ht="10.5" customHeight="1">
      <c r="A92" s="4"/>
      <c r="B92" s="537"/>
      <c r="C92" s="537"/>
      <c r="D92" s="539"/>
      <c r="E92" s="12" t="s">
        <v>89</v>
      </c>
      <c r="F92" s="213"/>
      <c r="G92" s="75">
        <v>100</v>
      </c>
      <c r="H92" s="169">
        <v>2</v>
      </c>
      <c r="I92" s="173" t="s">
        <v>5</v>
      </c>
      <c r="J92" s="173" t="s">
        <v>109</v>
      </c>
      <c r="K92" s="192" t="s">
        <v>112</v>
      </c>
      <c r="L92" s="227">
        <f t="shared" si="20"/>
        <v>2</v>
      </c>
      <c r="M92" s="231"/>
      <c r="N92" s="119"/>
      <c r="O92" s="84"/>
      <c r="P92" s="84"/>
      <c r="Q92" s="84"/>
      <c r="R92" s="84"/>
      <c r="S92" s="84"/>
      <c r="T92" s="84"/>
      <c r="U92" s="84"/>
      <c r="V92" s="86" t="str">
        <f t="shared" si="21"/>
        <v>○</v>
      </c>
      <c r="W92" s="84"/>
      <c r="X92" s="85"/>
      <c r="Y92" s="150">
        <f t="shared" si="19"/>
        <v>2</v>
      </c>
      <c r="Z92" s="239">
        <f t="shared" si="19"/>
        <v>2</v>
      </c>
      <c r="AA92" s="60">
        <f t="shared" si="22"/>
        <v>2</v>
      </c>
      <c r="AB92" s="51">
        <f t="shared" si="22"/>
        <v>2</v>
      </c>
      <c r="AC92" s="51">
        <f t="shared" si="22"/>
        <v>2</v>
      </c>
      <c r="AD92" s="51">
        <f t="shared" si="22"/>
        <v>2</v>
      </c>
      <c r="AE92" s="28"/>
      <c r="AF92" s="38"/>
      <c r="AG92" s="56">
        <f t="shared" si="23"/>
        <v>2</v>
      </c>
      <c r="AH92" s="49">
        <f t="shared" si="23"/>
        <v>2</v>
      </c>
      <c r="AI92" s="24"/>
      <c r="AJ92" s="24"/>
      <c r="AK92" s="25"/>
      <c r="AL92" s="1"/>
    </row>
    <row r="93" spans="1:38" ht="10.5" customHeight="1">
      <c r="A93" s="4"/>
      <c r="B93" s="537"/>
      <c r="C93" s="537"/>
      <c r="D93" s="539"/>
      <c r="E93" s="319" t="s">
        <v>87</v>
      </c>
      <c r="F93" s="213"/>
      <c r="G93" s="75">
        <v>100</v>
      </c>
      <c r="H93" s="169">
        <v>2</v>
      </c>
      <c r="I93" s="173" t="s">
        <v>5</v>
      </c>
      <c r="J93" s="323" t="s">
        <v>183</v>
      </c>
      <c r="K93" s="192" t="s">
        <v>112</v>
      </c>
      <c r="L93" s="227">
        <f t="shared" si="20"/>
        <v>2</v>
      </c>
      <c r="M93" s="231"/>
      <c r="N93" s="119"/>
      <c r="O93" s="84"/>
      <c r="P93" s="84"/>
      <c r="Q93" s="84"/>
      <c r="R93" s="84"/>
      <c r="S93" s="84"/>
      <c r="T93" s="84"/>
      <c r="U93" s="84"/>
      <c r="V93" s="86" t="str">
        <f t="shared" si="21"/>
        <v>○</v>
      </c>
      <c r="W93" s="84"/>
      <c r="X93" s="85"/>
      <c r="Y93" s="150">
        <f t="shared" si="19"/>
        <v>2</v>
      </c>
      <c r="Z93" s="239">
        <f>IF($G93&lt;60,"",$H93)</f>
        <v>2</v>
      </c>
      <c r="AA93" s="60">
        <f t="shared" si="22"/>
        <v>2</v>
      </c>
      <c r="AB93" s="51">
        <f t="shared" si="22"/>
        <v>2</v>
      </c>
      <c r="AC93" s="51">
        <f t="shared" si="22"/>
        <v>2</v>
      </c>
      <c r="AD93" s="51">
        <f t="shared" si="22"/>
        <v>2</v>
      </c>
      <c r="AE93" s="28"/>
      <c r="AF93" s="38"/>
      <c r="AG93" s="56">
        <f t="shared" si="23"/>
        <v>2</v>
      </c>
      <c r="AH93" s="49">
        <f t="shared" si="23"/>
        <v>2</v>
      </c>
      <c r="AI93" s="24"/>
      <c r="AJ93" s="24"/>
      <c r="AK93" s="25"/>
      <c r="AL93" s="1"/>
    </row>
    <row r="94" spans="1:38" ht="10.5" customHeight="1">
      <c r="A94" s="4"/>
      <c r="B94" s="537"/>
      <c r="C94" s="537"/>
      <c r="D94" s="539"/>
      <c r="E94" s="14" t="s">
        <v>12</v>
      </c>
      <c r="F94" s="209"/>
      <c r="G94" s="74">
        <v>100</v>
      </c>
      <c r="H94" s="167">
        <v>2</v>
      </c>
      <c r="I94" s="188" t="s">
        <v>5</v>
      </c>
      <c r="J94" s="188" t="s">
        <v>109</v>
      </c>
      <c r="K94" s="176" t="s">
        <v>112</v>
      </c>
      <c r="L94" s="227">
        <f t="shared" si="20"/>
        <v>2</v>
      </c>
      <c r="M94" s="231"/>
      <c r="N94" s="119"/>
      <c r="O94" s="84"/>
      <c r="P94" s="106"/>
      <c r="Q94" s="106"/>
      <c r="R94" s="106"/>
      <c r="S94" s="84"/>
      <c r="T94" s="84"/>
      <c r="U94" s="84"/>
      <c r="V94" s="86" t="str">
        <f t="shared" si="21"/>
        <v>○</v>
      </c>
      <c r="W94" s="84"/>
      <c r="X94" s="85"/>
      <c r="Y94" s="150">
        <f t="shared" si="19"/>
        <v>2</v>
      </c>
      <c r="Z94" s="239">
        <f t="shared" si="19"/>
        <v>2</v>
      </c>
      <c r="AA94" s="56">
        <f t="shared" si="22"/>
        <v>2</v>
      </c>
      <c r="AB94" s="49">
        <f t="shared" si="22"/>
        <v>2</v>
      </c>
      <c r="AC94" s="49">
        <f t="shared" si="22"/>
        <v>2</v>
      </c>
      <c r="AD94" s="49">
        <f t="shared" si="22"/>
        <v>2</v>
      </c>
      <c r="AE94" s="24"/>
      <c r="AF94" s="25"/>
      <c r="AG94" s="56">
        <f t="shared" si="23"/>
        <v>2</v>
      </c>
      <c r="AH94" s="49">
        <f t="shared" si="23"/>
        <v>2</v>
      </c>
      <c r="AI94" s="24"/>
      <c r="AJ94" s="24"/>
      <c r="AK94" s="25"/>
      <c r="AL94" s="1"/>
    </row>
    <row r="95" spans="1:38" ht="10.5" customHeight="1">
      <c r="A95" s="4"/>
      <c r="B95" s="537"/>
      <c r="C95" s="537"/>
      <c r="D95" s="539"/>
      <c r="E95" s="12" t="s">
        <v>132</v>
      </c>
      <c r="F95" s="213"/>
      <c r="G95" s="75">
        <v>100</v>
      </c>
      <c r="H95" s="169">
        <v>2</v>
      </c>
      <c r="I95" s="173" t="s">
        <v>5</v>
      </c>
      <c r="J95" s="173" t="s">
        <v>108</v>
      </c>
      <c r="K95" s="192" t="s">
        <v>112</v>
      </c>
      <c r="L95" s="227">
        <f t="shared" si="20"/>
        <v>2</v>
      </c>
      <c r="M95" s="231"/>
      <c r="N95" s="119"/>
      <c r="O95" s="84"/>
      <c r="P95" s="84"/>
      <c r="Q95" s="84"/>
      <c r="R95" s="84"/>
      <c r="S95" s="84"/>
      <c r="T95" s="84"/>
      <c r="U95" s="84"/>
      <c r="V95" s="86" t="str">
        <f t="shared" si="21"/>
        <v>○</v>
      </c>
      <c r="W95" s="84"/>
      <c r="X95" s="85"/>
      <c r="Y95" s="150">
        <f t="shared" si="19"/>
        <v>2</v>
      </c>
      <c r="Z95" s="239">
        <f t="shared" si="19"/>
        <v>2</v>
      </c>
      <c r="AA95" s="60">
        <f t="shared" si="22"/>
        <v>2</v>
      </c>
      <c r="AB95" s="51">
        <f t="shared" si="22"/>
        <v>2</v>
      </c>
      <c r="AC95" s="51">
        <f t="shared" si="22"/>
        <v>2</v>
      </c>
      <c r="AD95" s="51">
        <f t="shared" si="22"/>
        <v>2</v>
      </c>
      <c r="AE95" s="28"/>
      <c r="AF95" s="38"/>
      <c r="AG95" s="56">
        <f t="shared" si="23"/>
        <v>2</v>
      </c>
      <c r="AH95" s="49">
        <f t="shared" si="23"/>
        <v>2</v>
      </c>
      <c r="AI95" s="24"/>
      <c r="AJ95" s="24"/>
      <c r="AK95" s="25"/>
      <c r="AL95" s="1"/>
    </row>
    <row r="96" spans="1:38" ht="10.5" customHeight="1">
      <c r="A96" s="4"/>
      <c r="B96" s="537"/>
      <c r="C96" s="537"/>
      <c r="D96" s="539"/>
      <c r="E96" s="405" t="s">
        <v>55</v>
      </c>
      <c r="F96" s="213"/>
      <c r="G96" s="75">
        <v>100</v>
      </c>
      <c r="H96" s="169">
        <v>2</v>
      </c>
      <c r="I96" s="173" t="s">
        <v>5</v>
      </c>
      <c r="J96" s="173" t="s">
        <v>108</v>
      </c>
      <c r="K96" s="192" t="s">
        <v>112</v>
      </c>
      <c r="L96" s="227">
        <f t="shared" si="20"/>
        <v>2</v>
      </c>
      <c r="M96" s="231"/>
      <c r="N96" s="119"/>
      <c r="O96" s="84"/>
      <c r="P96" s="84"/>
      <c r="Q96" s="84"/>
      <c r="R96" s="84"/>
      <c r="S96" s="84"/>
      <c r="T96" s="84"/>
      <c r="U96" s="84"/>
      <c r="V96" s="86" t="str">
        <f t="shared" si="21"/>
        <v>○</v>
      </c>
      <c r="W96" s="84"/>
      <c r="X96" s="85"/>
      <c r="Y96" s="150">
        <f t="shared" ref="Y96:Z99" si="24">IF($G96&lt;60,"",$H96)</f>
        <v>2</v>
      </c>
      <c r="Z96" s="239">
        <f t="shared" si="24"/>
        <v>2</v>
      </c>
      <c r="AA96" s="60">
        <f t="shared" si="22"/>
        <v>2</v>
      </c>
      <c r="AB96" s="51">
        <f t="shared" si="22"/>
        <v>2</v>
      </c>
      <c r="AC96" s="51">
        <f t="shared" si="22"/>
        <v>2</v>
      </c>
      <c r="AD96" s="51">
        <f t="shared" si="22"/>
        <v>2</v>
      </c>
      <c r="AE96" s="28"/>
      <c r="AF96" s="38"/>
      <c r="AG96" s="56">
        <f t="shared" si="23"/>
        <v>2</v>
      </c>
      <c r="AH96" s="49">
        <f t="shared" si="23"/>
        <v>2</v>
      </c>
      <c r="AI96" s="24"/>
      <c r="AJ96" s="24"/>
      <c r="AK96" s="25"/>
      <c r="AL96" s="1"/>
    </row>
    <row r="97" spans="1:38" ht="10.5" customHeight="1">
      <c r="A97" s="4"/>
      <c r="B97" s="537"/>
      <c r="C97" s="537"/>
      <c r="D97" s="539"/>
      <c r="E97" s="406" t="s">
        <v>191</v>
      </c>
      <c r="F97" s="407"/>
      <c r="G97" s="374">
        <v>100</v>
      </c>
      <c r="H97" s="375">
        <v>2</v>
      </c>
      <c r="I97" s="376" t="s">
        <v>5</v>
      </c>
      <c r="J97" s="341" t="s">
        <v>183</v>
      </c>
      <c r="K97" s="377" t="s">
        <v>112</v>
      </c>
      <c r="L97" s="378">
        <f t="shared" si="20"/>
        <v>2</v>
      </c>
      <c r="M97" s="408"/>
      <c r="N97" s="409"/>
      <c r="O97" s="379"/>
      <c r="P97" s="379"/>
      <c r="Q97" s="379"/>
      <c r="R97" s="379"/>
      <c r="S97" s="379"/>
      <c r="T97" s="379"/>
      <c r="U97" s="379"/>
      <c r="V97" s="410" t="str">
        <f t="shared" si="21"/>
        <v>○</v>
      </c>
      <c r="W97" s="379"/>
      <c r="X97" s="380"/>
      <c r="Y97" s="411">
        <f t="shared" si="24"/>
        <v>2</v>
      </c>
      <c r="Z97" s="412">
        <f t="shared" si="24"/>
        <v>2</v>
      </c>
      <c r="AA97" s="413">
        <f t="shared" si="22"/>
        <v>2</v>
      </c>
      <c r="AB97" s="414">
        <f t="shared" si="22"/>
        <v>2</v>
      </c>
      <c r="AC97" s="414">
        <f t="shared" si="22"/>
        <v>2</v>
      </c>
      <c r="AD97" s="414">
        <f t="shared" si="22"/>
        <v>2</v>
      </c>
      <c r="AE97" s="415"/>
      <c r="AF97" s="416"/>
      <c r="AG97" s="413">
        <f t="shared" si="23"/>
        <v>2</v>
      </c>
      <c r="AH97" s="414">
        <f t="shared" si="23"/>
        <v>2</v>
      </c>
      <c r="AI97" s="49">
        <f>IF($G97&lt;60,"",$H97)</f>
        <v>2</v>
      </c>
      <c r="AJ97" s="415"/>
      <c r="AK97" s="416"/>
      <c r="AL97" s="1"/>
    </row>
    <row r="98" spans="1:38" ht="10.5" customHeight="1">
      <c r="A98" s="4"/>
      <c r="B98" s="537"/>
      <c r="C98" s="537"/>
      <c r="D98" s="539"/>
      <c r="E98" s="66" t="s">
        <v>182</v>
      </c>
      <c r="F98" s="209"/>
      <c r="G98" s="74">
        <v>100</v>
      </c>
      <c r="H98" s="167">
        <v>2</v>
      </c>
      <c r="I98" s="188" t="s">
        <v>5</v>
      </c>
      <c r="J98" s="188" t="s">
        <v>183</v>
      </c>
      <c r="K98" s="176" t="s">
        <v>112</v>
      </c>
      <c r="L98" s="227">
        <f t="shared" si="20"/>
        <v>2</v>
      </c>
      <c r="M98" s="231"/>
      <c r="N98" s="119"/>
      <c r="O98" s="84"/>
      <c r="P98" s="84"/>
      <c r="Q98" s="84"/>
      <c r="R98" s="84"/>
      <c r="S98" s="84"/>
      <c r="T98" s="84"/>
      <c r="U98" s="84"/>
      <c r="V98" s="86" t="str">
        <f t="shared" si="21"/>
        <v>○</v>
      </c>
      <c r="W98" s="84"/>
      <c r="X98" s="85"/>
      <c r="Y98" s="150">
        <f t="shared" si="24"/>
        <v>2</v>
      </c>
      <c r="Z98" s="239">
        <f t="shared" si="24"/>
        <v>2</v>
      </c>
      <c r="AA98" s="56">
        <f t="shared" si="22"/>
        <v>2</v>
      </c>
      <c r="AB98" s="49">
        <f t="shared" si="22"/>
        <v>2</v>
      </c>
      <c r="AC98" s="49">
        <f t="shared" si="22"/>
        <v>2</v>
      </c>
      <c r="AD98" s="49">
        <f t="shared" si="22"/>
        <v>2</v>
      </c>
      <c r="AE98" s="24"/>
      <c r="AF98" s="25"/>
      <c r="AG98" s="56">
        <f t="shared" si="23"/>
        <v>2</v>
      </c>
      <c r="AH98" s="49">
        <f t="shared" si="23"/>
        <v>2</v>
      </c>
      <c r="AI98" s="24"/>
      <c r="AJ98" s="24"/>
      <c r="AK98" s="25"/>
      <c r="AL98" s="1"/>
    </row>
    <row r="99" spans="1:38" ht="10.5" customHeight="1">
      <c r="A99" s="4"/>
      <c r="B99" s="537"/>
      <c r="C99" s="537"/>
      <c r="D99" s="539"/>
      <c r="E99" s="459" t="s">
        <v>200</v>
      </c>
      <c r="F99" s="209"/>
      <c r="G99" s="74">
        <v>100</v>
      </c>
      <c r="H99" s="167">
        <v>2</v>
      </c>
      <c r="I99" s="188" t="s">
        <v>5</v>
      </c>
      <c r="J99" s="188" t="s">
        <v>179</v>
      </c>
      <c r="K99" s="176" t="s">
        <v>112</v>
      </c>
      <c r="L99" s="227">
        <f t="shared" si="20"/>
        <v>2</v>
      </c>
      <c r="M99" s="231"/>
      <c r="N99" s="119"/>
      <c r="O99" s="84"/>
      <c r="P99" s="84"/>
      <c r="Q99" s="84"/>
      <c r="R99" s="84"/>
      <c r="S99" s="84"/>
      <c r="T99" s="84"/>
      <c r="U99" s="84"/>
      <c r="V99" s="86" t="str">
        <f t="shared" si="21"/>
        <v>○</v>
      </c>
      <c r="W99" s="84"/>
      <c r="X99" s="85"/>
      <c r="Y99" s="150">
        <f t="shared" si="24"/>
        <v>2</v>
      </c>
      <c r="Z99" s="239">
        <f t="shared" si="24"/>
        <v>2</v>
      </c>
      <c r="AA99" s="56">
        <f t="shared" si="22"/>
        <v>2</v>
      </c>
      <c r="AB99" s="49">
        <f t="shared" si="22"/>
        <v>2</v>
      </c>
      <c r="AC99" s="49">
        <f t="shared" si="22"/>
        <v>2</v>
      </c>
      <c r="AD99" s="49">
        <f t="shared" si="22"/>
        <v>2</v>
      </c>
      <c r="AE99" s="24"/>
      <c r="AF99" s="25"/>
      <c r="AG99" s="56">
        <f t="shared" si="23"/>
        <v>2</v>
      </c>
      <c r="AH99" s="49">
        <f t="shared" si="23"/>
        <v>2</v>
      </c>
      <c r="AI99" s="34"/>
      <c r="AJ99" s="34"/>
      <c r="AK99" s="35"/>
      <c r="AL99" s="1"/>
    </row>
    <row r="100" spans="1:38" ht="10.5" customHeight="1">
      <c r="A100" s="4"/>
      <c r="B100" s="537"/>
      <c r="C100" s="537"/>
      <c r="D100" s="539"/>
      <c r="E100" s="435" t="s">
        <v>229</v>
      </c>
      <c r="F100" s="436"/>
      <c r="G100" s="437">
        <v>100</v>
      </c>
      <c r="H100" s="168">
        <v>2</v>
      </c>
      <c r="I100" s="189" t="s">
        <v>5</v>
      </c>
      <c r="J100" s="438" t="s">
        <v>179</v>
      </c>
      <c r="K100" s="190" t="s">
        <v>112</v>
      </c>
      <c r="L100" s="439">
        <f>IF($G100&lt;60,"",$H100)</f>
        <v>2</v>
      </c>
      <c r="M100" s="440"/>
      <c r="N100" s="143"/>
      <c r="O100" s="100"/>
      <c r="P100" s="100"/>
      <c r="Q100" s="100"/>
      <c r="R100" s="100"/>
      <c r="S100" s="100"/>
      <c r="T100" s="87"/>
      <c r="U100" s="87"/>
      <c r="V100" s="94" t="str">
        <f>IF($G100&lt;60,"","○")</f>
        <v>○</v>
      </c>
      <c r="W100" s="87"/>
      <c r="X100" s="88"/>
      <c r="Y100" s="154">
        <f>IF($G100&lt;60,"",$H100)</f>
        <v>2</v>
      </c>
      <c r="Z100" s="241">
        <f>IF($G100&lt;60,"",$H100)</f>
        <v>2</v>
      </c>
      <c r="AA100" s="59">
        <f t="shared" si="22"/>
        <v>2</v>
      </c>
      <c r="AB100" s="50">
        <f t="shared" si="22"/>
        <v>2</v>
      </c>
      <c r="AC100" s="50">
        <f t="shared" si="22"/>
        <v>2</v>
      </c>
      <c r="AD100" s="50">
        <f t="shared" si="22"/>
        <v>2</v>
      </c>
      <c r="AE100" s="26"/>
      <c r="AF100" s="27"/>
      <c r="AG100" s="59">
        <f>IF($G100&lt;60,"",$H100)</f>
        <v>2</v>
      </c>
      <c r="AH100" s="50">
        <f>IF($G100&lt;60,"",$H100)</f>
        <v>2</v>
      </c>
      <c r="AI100" s="26"/>
      <c r="AJ100" s="26"/>
      <c r="AK100" s="27"/>
      <c r="AL100" s="1"/>
    </row>
    <row r="101" spans="1:38" ht="12.75" customHeight="1">
      <c r="A101" s="4"/>
      <c r="B101" s="555" t="s">
        <v>19</v>
      </c>
      <c r="C101" s="556"/>
      <c r="D101" s="556"/>
      <c r="E101" s="557"/>
      <c r="F101" s="557"/>
      <c r="G101" s="557"/>
      <c r="H101" s="557"/>
      <c r="I101" s="557"/>
      <c r="J101" s="557"/>
      <c r="K101" s="557"/>
      <c r="L101" s="560">
        <f>SUM(L9:L100)</f>
        <v>79</v>
      </c>
      <c r="M101" s="562">
        <f>SUM(M9:M100)</f>
        <v>30</v>
      </c>
      <c r="N101" s="250">
        <f>COUNTIF(N9:N100,"◎")</f>
        <v>2</v>
      </c>
      <c r="O101" s="564">
        <f>COUNTIF(O9:O100,"◎")</f>
        <v>1</v>
      </c>
      <c r="P101" s="442">
        <f>COUNTIF(P9:P100,"◎")</f>
        <v>5</v>
      </c>
      <c r="Q101" s="442">
        <f>COUNTIF(Q9:Q100,"◎")</f>
        <v>12</v>
      </c>
      <c r="R101" s="566">
        <f>COUNTIF(R9:R100,"◎")+COUNTIF(R9:R100,"○")</f>
        <v>5</v>
      </c>
      <c r="S101" s="568">
        <f>COUNTIF(S9:S100,"◎")</f>
        <v>2</v>
      </c>
      <c r="T101" s="566">
        <f>COUNTIF(T9:T100,"◎")</f>
        <v>4</v>
      </c>
      <c r="U101" s="442">
        <f>COUNTIF(U9:U100,"◎")</f>
        <v>1</v>
      </c>
      <c r="V101" s="566">
        <f>COUNTIF(V9:V100,"○")</f>
        <v>16</v>
      </c>
      <c r="W101" s="442">
        <f>COUNTIF(W9:W100,"◎")</f>
        <v>4</v>
      </c>
      <c r="X101" s="566">
        <f>COUNTIF(X9:X100,"◎")</f>
        <v>2</v>
      </c>
      <c r="Y101" s="570">
        <f>SUM(Y9:Y100)</f>
        <v>163</v>
      </c>
      <c r="Z101" s="570">
        <f>SUM(Z9:Z100)</f>
        <v>136</v>
      </c>
      <c r="AA101" s="587">
        <f t="shared" ref="AA101:AK101" si="25">SUM(AA9:AA100)</f>
        <v>79</v>
      </c>
      <c r="AB101" s="574">
        <f t="shared" si="25"/>
        <v>67</v>
      </c>
      <c r="AC101" s="574">
        <f t="shared" si="25"/>
        <v>50</v>
      </c>
      <c r="AD101" s="574">
        <f t="shared" si="25"/>
        <v>135</v>
      </c>
      <c r="AE101" s="574">
        <f t="shared" si="25"/>
        <v>63</v>
      </c>
      <c r="AF101" s="562">
        <f t="shared" si="25"/>
        <v>12</v>
      </c>
      <c r="AG101" s="587">
        <f t="shared" si="25"/>
        <v>100</v>
      </c>
      <c r="AH101" s="574">
        <f t="shared" si="25"/>
        <v>65</v>
      </c>
      <c r="AI101" s="574">
        <f t="shared" si="25"/>
        <v>16</v>
      </c>
      <c r="AJ101" s="574">
        <f t="shared" si="25"/>
        <v>35</v>
      </c>
      <c r="AK101" s="562">
        <f t="shared" si="25"/>
        <v>35</v>
      </c>
      <c r="AL101" s="1"/>
    </row>
    <row r="102" spans="1:38" ht="12.2" customHeight="1">
      <c r="A102" s="4"/>
      <c r="B102" s="558"/>
      <c r="C102" s="559"/>
      <c r="D102" s="559"/>
      <c r="E102" s="559"/>
      <c r="F102" s="559"/>
      <c r="G102" s="559"/>
      <c r="H102" s="559"/>
      <c r="I102" s="559"/>
      <c r="J102" s="559"/>
      <c r="K102" s="559"/>
      <c r="L102" s="561"/>
      <c r="M102" s="563"/>
      <c r="N102" s="251">
        <f>COUNTIF(N9:N100,"○")-3</f>
        <v>6</v>
      </c>
      <c r="O102" s="565"/>
      <c r="P102" s="443">
        <f>COUNTIF(P9:P100,"○")-1</f>
        <v>5</v>
      </c>
      <c r="Q102" s="443">
        <f>COUNTIF(Q9:Q100,"◎")+COUNTIF(Q9:Q100,"○")</f>
        <v>24</v>
      </c>
      <c r="R102" s="567">
        <f>COUNTIF(R10:R101,"◎")</f>
        <v>2</v>
      </c>
      <c r="S102" s="569"/>
      <c r="T102" s="567">
        <f>COUNTIF(T10:T101,"◎")</f>
        <v>4</v>
      </c>
      <c r="U102" s="443">
        <f>COUNTIF(U65:U65,"○")+COUNTIF(U84:U84,"○")</f>
        <v>2</v>
      </c>
      <c r="V102" s="567">
        <f>COUNTIF(V10:V101,"◎")</f>
        <v>0</v>
      </c>
      <c r="W102" s="443">
        <f>COUNTIF(W9:W100,"○")</f>
        <v>3</v>
      </c>
      <c r="X102" s="567">
        <f>COUNTIF(X10:X101,"◎")</f>
        <v>2</v>
      </c>
      <c r="Y102" s="571"/>
      <c r="Z102" s="571"/>
      <c r="AA102" s="588"/>
      <c r="AB102" s="575"/>
      <c r="AC102" s="575"/>
      <c r="AD102" s="575"/>
      <c r="AE102" s="575"/>
      <c r="AF102" s="563"/>
      <c r="AG102" s="588"/>
      <c r="AH102" s="575"/>
      <c r="AI102" s="575"/>
      <c r="AJ102" s="575"/>
      <c r="AK102" s="563"/>
      <c r="AL102" s="1"/>
    </row>
    <row r="103" spans="1:38" ht="11.25" customHeight="1">
      <c r="B103" s="578" t="s">
        <v>52</v>
      </c>
      <c r="C103" s="578"/>
      <c r="D103" s="578"/>
      <c r="E103" s="578"/>
      <c r="F103" s="578"/>
      <c r="G103" s="578"/>
      <c r="H103" s="578"/>
      <c r="I103" s="578"/>
      <c r="J103" s="578"/>
      <c r="K103" s="578"/>
      <c r="L103" s="579" t="s">
        <v>68</v>
      </c>
      <c r="M103" s="581" t="s">
        <v>237</v>
      </c>
      <c r="N103" s="417" t="s">
        <v>151</v>
      </c>
      <c r="O103" s="583" t="s">
        <v>148</v>
      </c>
      <c r="P103" s="418" t="s">
        <v>154</v>
      </c>
      <c r="Q103" s="445" t="s">
        <v>180</v>
      </c>
      <c r="R103" s="585" t="s">
        <v>233</v>
      </c>
      <c r="S103" s="595" t="s">
        <v>151</v>
      </c>
      <c r="T103" s="597" t="s">
        <v>181</v>
      </c>
      <c r="U103" s="445" t="s">
        <v>148</v>
      </c>
      <c r="V103" s="585" t="s">
        <v>149</v>
      </c>
      <c r="W103" s="445" t="s">
        <v>181</v>
      </c>
      <c r="X103" s="585" t="s">
        <v>151</v>
      </c>
      <c r="Y103" s="599" t="s">
        <v>144</v>
      </c>
      <c r="Z103" s="599" t="s">
        <v>143</v>
      </c>
      <c r="AA103" s="579" t="s">
        <v>68</v>
      </c>
      <c r="AB103" s="593" t="s">
        <v>147</v>
      </c>
      <c r="AC103" s="593" t="s">
        <v>123</v>
      </c>
      <c r="AD103" s="593" t="s">
        <v>122</v>
      </c>
      <c r="AE103" s="593" t="s">
        <v>69</v>
      </c>
      <c r="AF103" s="601" t="s">
        <v>139</v>
      </c>
      <c r="AG103" s="579" t="s">
        <v>70</v>
      </c>
      <c r="AH103" s="593" t="s">
        <v>71</v>
      </c>
      <c r="AI103" s="593" t="s">
        <v>72</v>
      </c>
      <c r="AJ103" s="593" t="s">
        <v>73</v>
      </c>
      <c r="AK103" s="601" t="s">
        <v>72</v>
      </c>
      <c r="AL103" s="1"/>
    </row>
    <row r="104" spans="1:38" ht="10.5" customHeight="1">
      <c r="B104" s="578"/>
      <c r="C104" s="578"/>
      <c r="D104" s="578"/>
      <c r="E104" s="578"/>
      <c r="F104" s="578"/>
      <c r="G104" s="578"/>
      <c r="H104" s="578"/>
      <c r="I104" s="578"/>
      <c r="J104" s="578"/>
      <c r="K104" s="578"/>
      <c r="L104" s="580"/>
      <c r="M104" s="582"/>
      <c r="N104" s="252" t="s">
        <v>139</v>
      </c>
      <c r="O104" s="584"/>
      <c r="P104" s="253" t="s">
        <v>153</v>
      </c>
      <c r="Q104" s="444" t="s">
        <v>149</v>
      </c>
      <c r="R104" s="586"/>
      <c r="S104" s="596"/>
      <c r="T104" s="598"/>
      <c r="U104" s="444" t="s">
        <v>150</v>
      </c>
      <c r="V104" s="586"/>
      <c r="W104" s="444" t="s">
        <v>150</v>
      </c>
      <c r="X104" s="586"/>
      <c r="Y104" s="600"/>
      <c r="Z104" s="600"/>
      <c r="AA104" s="580"/>
      <c r="AB104" s="594"/>
      <c r="AC104" s="594"/>
      <c r="AD104" s="594"/>
      <c r="AE104" s="594"/>
      <c r="AF104" s="602"/>
      <c r="AG104" s="580"/>
      <c r="AH104" s="594"/>
      <c r="AI104" s="594"/>
      <c r="AJ104" s="594"/>
      <c r="AK104" s="602"/>
      <c r="AL104" s="1"/>
    </row>
    <row r="105" spans="1:38" ht="15" customHeight="1">
      <c r="E105" s="205"/>
      <c r="N105" s="254" t="s">
        <v>155</v>
      </c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6"/>
      <c r="Z105" s="256"/>
      <c r="AA105" s="255"/>
      <c r="AB105" s="255"/>
      <c r="AC105" s="255"/>
      <c r="AD105" s="255"/>
      <c r="AE105" s="255"/>
      <c r="AF105" s="255"/>
      <c r="AG105" s="255"/>
      <c r="AH105" s="255"/>
      <c r="AI105" s="255"/>
      <c r="AJ105" s="255"/>
      <c r="AK105" s="255"/>
      <c r="AL105" s="1"/>
    </row>
    <row r="106" spans="1:38" ht="15" customHeight="1">
      <c r="N106" s="254" t="s">
        <v>152</v>
      </c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6"/>
      <c r="Z106" s="256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</row>
    <row r="107" spans="1:38" ht="15" customHeight="1">
      <c r="E107" s="217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1"/>
    </row>
    <row r="108" spans="1:38" ht="15" customHeight="1">
      <c r="E108" s="218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1"/>
    </row>
    <row r="109" spans="1:38" ht="15" customHeight="1"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1"/>
    </row>
    <row r="110" spans="1:38" ht="15" customHeight="1"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1"/>
    </row>
    <row r="111" spans="1:38" ht="15" customHeight="1"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1"/>
    </row>
  </sheetData>
  <sheetProtection sheet="1"/>
  <protectedRanges>
    <protectedRange sqref="G100" name="入力１"/>
  </protectedRanges>
  <mergeCells count="91">
    <mergeCell ref="AH103:AH104"/>
    <mergeCell ref="AI103:AI104"/>
    <mergeCell ref="AJ103:AJ104"/>
    <mergeCell ref="AK103:AK104"/>
    <mergeCell ref="D52:D65"/>
    <mergeCell ref="AB103:AB104"/>
    <mergeCell ref="AC103:AC104"/>
    <mergeCell ref="AD103:AD104"/>
    <mergeCell ref="AE103:AE104"/>
    <mergeCell ref="AF103:AF104"/>
    <mergeCell ref="T103:T104"/>
    <mergeCell ref="AG103:AG104"/>
    <mergeCell ref="V103:V104"/>
    <mergeCell ref="X103:X104"/>
    <mergeCell ref="Y103:Y104"/>
    <mergeCell ref="Z103:Z104"/>
    <mergeCell ref="AA103:AA104"/>
    <mergeCell ref="AH101:AH102"/>
    <mergeCell ref="AI101:AI102"/>
    <mergeCell ref="AJ101:AJ102"/>
    <mergeCell ref="AK101:AK102"/>
    <mergeCell ref="B103:K104"/>
    <mergeCell ref="L103:L104"/>
    <mergeCell ref="M103:M104"/>
    <mergeCell ref="O103:O104"/>
    <mergeCell ref="R103:R104"/>
    <mergeCell ref="S103:S104"/>
    <mergeCell ref="AB101:AB102"/>
    <mergeCell ref="AC101:AC102"/>
    <mergeCell ref="AD101:AD102"/>
    <mergeCell ref="AE101:AE102"/>
    <mergeCell ref="AF101:AF102"/>
    <mergeCell ref="AG101:AG102"/>
    <mergeCell ref="T101:T102"/>
    <mergeCell ref="V101:V102"/>
    <mergeCell ref="X101:X102"/>
    <mergeCell ref="Y101:Y102"/>
    <mergeCell ref="Z101:Z102"/>
    <mergeCell ref="AA101:AA102"/>
    <mergeCell ref="B101:K102"/>
    <mergeCell ref="L101:L102"/>
    <mergeCell ref="M101:M102"/>
    <mergeCell ref="O101:O102"/>
    <mergeCell ref="R101:R102"/>
    <mergeCell ref="S101:S102"/>
    <mergeCell ref="B66:B100"/>
    <mergeCell ref="C66:C71"/>
    <mergeCell ref="D66:D68"/>
    <mergeCell ref="D69:D71"/>
    <mergeCell ref="C72:C78"/>
    <mergeCell ref="D72:D74"/>
    <mergeCell ref="D75:D78"/>
    <mergeCell ref="C79:C100"/>
    <mergeCell ref="D79:D82"/>
    <mergeCell ref="D83:D100"/>
    <mergeCell ref="Z7:Z8"/>
    <mergeCell ref="B9:B65"/>
    <mergeCell ref="C9:C31"/>
    <mergeCell ref="D9:D14"/>
    <mergeCell ref="D15:D31"/>
    <mergeCell ref="C32:C65"/>
    <mergeCell ref="D32:D51"/>
    <mergeCell ref="K4:K8"/>
    <mergeCell ref="L4:AK4"/>
    <mergeCell ref="L5:Z5"/>
    <mergeCell ref="N7:O7"/>
    <mergeCell ref="P7:Q7"/>
    <mergeCell ref="R7:S7"/>
    <mergeCell ref="T7:U7"/>
    <mergeCell ref="V7:X7"/>
    <mergeCell ref="Y7:Y8"/>
    <mergeCell ref="J4:J8"/>
    <mergeCell ref="AA5:AK5"/>
    <mergeCell ref="L6:L8"/>
    <mergeCell ref="M6:M8"/>
    <mergeCell ref="N6:X6"/>
    <mergeCell ref="AA6:AC7"/>
    <mergeCell ref="AD6:AD8"/>
    <mergeCell ref="AE6:AE8"/>
    <mergeCell ref="AF6:AF8"/>
    <mergeCell ref="AG6:AK7"/>
    <mergeCell ref="S2:Y2"/>
    <mergeCell ref="AA2:AE2"/>
    <mergeCell ref="AF2:AK2"/>
    <mergeCell ref="S3:Y3"/>
    <mergeCell ref="AA3:AK3"/>
    <mergeCell ref="B4:E8"/>
    <mergeCell ref="F4:F8"/>
    <mergeCell ref="G4:G8"/>
    <mergeCell ref="H4:H8"/>
    <mergeCell ref="I4:I8"/>
  </mergeCells>
  <phoneticPr fontId="1"/>
  <pageMargins left="0.78740157480314965" right="0.39370078740157483" top="0.98425196850393704" bottom="0.43307086614173229" header="0.51181102362204722" footer="0.51181102362204722"/>
  <pageSetup paperSize="8" orientation="portrait" r:id="rId1"/>
  <headerFooter alignWithMargins="0"/>
  <ignoredErrors>
    <ignoredError sqref="U10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2"/>
  <sheetViews>
    <sheetView zoomScale="145" zoomScaleNormal="145" zoomScaleSheetLayoutView="100" workbookViewId="0">
      <pane xSplit="1" ySplit="8" topLeftCell="B9" activePane="bottomRight" state="frozen"/>
      <selection activeCell="C105" sqref="C105"/>
      <selection pane="topRight" activeCell="C105" sqref="C105"/>
      <selection pane="bottomLeft" activeCell="C105" sqref="C105"/>
      <selection pane="bottomRight" activeCell="AK59" sqref="AK59"/>
    </sheetView>
  </sheetViews>
  <sheetFormatPr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75" style="2" customWidth="1"/>
    <col min="6" max="6" width="2.75" style="3" customWidth="1"/>
    <col min="7" max="8" width="3.25" style="3" customWidth="1"/>
    <col min="9" max="10" width="4.75" style="3" customWidth="1"/>
    <col min="11" max="11" width="4.5" style="182" customWidth="1"/>
    <col min="12" max="12" width="3.625" style="3" customWidth="1"/>
    <col min="13" max="13" width="3.125" style="1" customWidth="1"/>
    <col min="14" max="24" width="2.375" style="1" customWidth="1"/>
    <col min="25" max="26" width="3.625" style="3" customWidth="1"/>
    <col min="27" max="37" width="3.125" style="1" customWidth="1"/>
    <col min="38" max="38" width="8.875" customWidth="1"/>
    <col min="39" max="16384" width="9" style="1"/>
  </cols>
  <sheetData>
    <row r="1" spans="2:43" ht="18" customHeight="1">
      <c r="B1" s="42" t="s">
        <v>21</v>
      </c>
      <c r="C1" s="43"/>
      <c r="D1" s="44"/>
      <c r="E1" s="45"/>
      <c r="F1" s="44"/>
      <c r="G1" s="44"/>
      <c r="H1" s="44"/>
      <c r="I1" s="44"/>
      <c r="J1" s="44"/>
      <c r="K1" s="179"/>
      <c r="L1" s="44"/>
      <c r="M1" s="214"/>
    </row>
    <row r="2" spans="2:43" s="4" customFormat="1" ht="18" customHeight="1">
      <c r="B2" s="42" t="s">
        <v>50</v>
      </c>
      <c r="C2" s="43"/>
      <c r="D2" s="46"/>
      <c r="E2" s="47"/>
      <c r="F2" s="46"/>
      <c r="G2" s="46"/>
      <c r="H2" s="46"/>
      <c r="I2" s="46"/>
      <c r="J2" s="46"/>
      <c r="K2" s="180"/>
      <c r="L2" s="46"/>
      <c r="M2" s="215"/>
      <c r="N2" s="222"/>
      <c r="O2" s="222"/>
      <c r="P2" s="222"/>
      <c r="Q2" s="215"/>
      <c r="R2" s="215"/>
      <c r="S2" s="483" t="s">
        <v>138</v>
      </c>
      <c r="T2" s="483"/>
      <c r="U2" s="483"/>
      <c r="V2" s="483"/>
      <c r="W2" s="483"/>
      <c r="X2" s="483"/>
      <c r="Y2" s="483"/>
      <c r="Z2" s="467"/>
      <c r="AA2" s="485" t="s">
        <v>29</v>
      </c>
      <c r="AB2" s="485"/>
      <c r="AC2" s="485"/>
      <c r="AD2" s="485"/>
      <c r="AE2" s="485"/>
      <c r="AF2" s="486"/>
      <c r="AG2" s="486"/>
      <c r="AH2" s="486"/>
      <c r="AI2" s="486"/>
      <c r="AJ2" s="486"/>
      <c r="AK2" s="486"/>
    </row>
    <row r="3" spans="2:43" s="4" customFormat="1" ht="18" customHeight="1">
      <c r="B3" s="2" t="s">
        <v>241</v>
      </c>
      <c r="C3" s="1"/>
      <c r="E3" s="5"/>
      <c r="F3" s="2"/>
      <c r="G3" s="2"/>
      <c r="H3" s="2"/>
      <c r="I3" s="2"/>
      <c r="J3" s="2"/>
      <c r="K3" s="181"/>
      <c r="L3" s="2"/>
      <c r="N3" s="222"/>
      <c r="O3" s="222"/>
      <c r="P3" s="222"/>
      <c r="Q3" s="215"/>
      <c r="R3" s="215"/>
      <c r="S3" s="483" t="s">
        <v>51</v>
      </c>
      <c r="T3" s="483"/>
      <c r="U3" s="483"/>
      <c r="V3" s="483"/>
      <c r="W3" s="483"/>
      <c r="X3" s="483"/>
      <c r="Y3" s="483"/>
      <c r="Z3" s="468"/>
      <c r="AA3" s="488" t="s">
        <v>247</v>
      </c>
      <c r="AB3" s="488"/>
      <c r="AC3" s="488"/>
      <c r="AD3" s="488"/>
      <c r="AE3" s="488"/>
      <c r="AF3" s="488"/>
      <c r="AG3" s="488"/>
      <c r="AH3" s="489"/>
      <c r="AI3" s="489"/>
      <c r="AJ3" s="489"/>
      <c r="AK3" s="489"/>
    </row>
    <row r="4" spans="2:43" s="4" customFormat="1" ht="15" customHeight="1">
      <c r="B4" s="490" t="s">
        <v>129</v>
      </c>
      <c r="C4" s="490"/>
      <c r="D4" s="490"/>
      <c r="E4" s="490"/>
      <c r="F4" s="491" t="s">
        <v>67</v>
      </c>
      <c r="G4" s="491" t="s">
        <v>26</v>
      </c>
      <c r="H4" s="491" t="s">
        <v>116</v>
      </c>
      <c r="I4" s="492" t="s">
        <v>130</v>
      </c>
      <c r="J4" s="493" t="s">
        <v>125</v>
      </c>
      <c r="K4" s="543" t="s">
        <v>117</v>
      </c>
      <c r="L4" s="544" t="s">
        <v>137</v>
      </c>
      <c r="M4" s="545"/>
      <c r="N4" s="545"/>
      <c r="O4" s="545"/>
      <c r="P4" s="545"/>
      <c r="Q4" s="545"/>
      <c r="R4" s="545"/>
      <c r="S4" s="545"/>
      <c r="T4" s="545"/>
      <c r="U4" s="545"/>
      <c r="V4" s="545"/>
      <c r="W4" s="545"/>
      <c r="X4" s="545"/>
      <c r="Y4" s="545"/>
      <c r="Z4" s="545"/>
      <c r="AA4" s="545"/>
      <c r="AB4" s="545"/>
      <c r="AC4" s="545"/>
      <c r="AD4" s="545"/>
      <c r="AE4" s="545"/>
      <c r="AF4" s="545"/>
      <c r="AG4" s="545"/>
      <c r="AH4" s="545"/>
      <c r="AI4" s="545"/>
      <c r="AJ4" s="545"/>
      <c r="AK4" s="546"/>
    </row>
    <row r="5" spans="2:43" s="4" customFormat="1" ht="15" customHeight="1">
      <c r="B5" s="490"/>
      <c r="C5" s="490"/>
      <c r="D5" s="490"/>
      <c r="E5" s="490"/>
      <c r="F5" s="491"/>
      <c r="G5" s="491"/>
      <c r="H5" s="491"/>
      <c r="I5" s="492"/>
      <c r="J5" s="493"/>
      <c r="K5" s="543"/>
      <c r="L5" s="494" t="s">
        <v>27</v>
      </c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7" t="s">
        <v>159</v>
      </c>
      <c r="AB5" s="498"/>
      <c r="AC5" s="498"/>
      <c r="AD5" s="498"/>
      <c r="AE5" s="498"/>
      <c r="AF5" s="498"/>
      <c r="AG5" s="498"/>
      <c r="AH5" s="498"/>
      <c r="AI5" s="498"/>
      <c r="AJ5" s="498"/>
      <c r="AK5" s="499"/>
    </row>
    <row r="6" spans="2:43" s="4" customFormat="1" ht="10.5" customHeight="1">
      <c r="B6" s="490"/>
      <c r="C6" s="490"/>
      <c r="D6" s="490"/>
      <c r="E6" s="490"/>
      <c r="F6" s="491"/>
      <c r="G6" s="491"/>
      <c r="H6" s="491"/>
      <c r="I6" s="492"/>
      <c r="J6" s="493"/>
      <c r="K6" s="543"/>
      <c r="L6" s="500" t="s">
        <v>136</v>
      </c>
      <c r="M6" s="503" t="s">
        <v>13</v>
      </c>
      <c r="N6" s="506" t="s">
        <v>79</v>
      </c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17" t="s">
        <v>128</v>
      </c>
      <c r="Z6" s="17" t="s">
        <v>80</v>
      </c>
      <c r="AA6" s="509" t="s">
        <v>79</v>
      </c>
      <c r="AB6" s="510"/>
      <c r="AC6" s="511"/>
      <c r="AD6" s="515" t="s">
        <v>172</v>
      </c>
      <c r="AE6" s="511" t="s">
        <v>80</v>
      </c>
      <c r="AF6" s="520" t="s">
        <v>81</v>
      </c>
      <c r="AG6" s="509" t="s">
        <v>173</v>
      </c>
      <c r="AH6" s="510"/>
      <c r="AI6" s="510"/>
      <c r="AJ6" s="510"/>
      <c r="AK6" s="523"/>
    </row>
    <row r="7" spans="2:43" s="4" customFormat="1" ht="10.5" customHeight="1">
      <c r="B7" s="490"/>
      <c r="C7" s="490"/>
      <c r="D7" s="490"/>
      <c r="E7" s="490"/>
      <c r="F7" s="491"/>
      <c r="G7" s="491"/>
      <c r="H7" s="491"/>
      <c r="I7" s="492"/>
      <c r="J7" s="493"/>
      <c r="K7" s="543"/>
      <c r="L7" s="501"/>
      <c r="M7" s="504"/>
      <c r="N7" s="527" t="s">
        <v>84</v>
      </c>
      <c r="O7" s="528"/>
      <c r="P7" s="529" t="s">
        <v>82</v>
      </c>
      <c r="Q7" s="528"/>
      <c r="R7" s="529" t="s">
        <v>83</v>
      </c>
      <c r="S7" s="528"/>
      <c r="T7" s="529" t="s">
        <v>85</v>
      </c>
      <c r="U7" s="528"/>
      <c r="V7" s="529" t="s">
        <v>86</v>
      </c>
      <c r="W7" s="530"/>
      <c r="X7" s="531"/>
      <c r="Y7" s="532" t="s">
        <v>20</v>
      </c>
      <c r="Z7" s="534" t="s">
        <v>145</v>
      </c>
      <c r="AA7" s="512"/>
      <c r="AB7" s="513"/>
      <c r="AC7" s="514"/>
      <c r="AD7" s="516"/>
      <c r="AE7" s="518"/>
      <c r="AF7" s="521"/>
      <c r="AG7" s="524"/>
      <c r="AH7" s="525"/>
      <c r="AI7" s="525"/>
      <c r="AJ7" s="525"/>
      <c r="AK7" s="526"/>
    </row>
    <row r="8" spans="2:43" s="4" customFormat="1" ht="10.5" customHeight="1">
      <c r="B8" s="490"/>
      <c r="C8" s="490"/>
      <c r="D8" s="490"/>
      <c r="E8" s="490"/>
      <c r="F8" s="491"/>
      <c r="G8" s="491"/>
      <c r="H8" s="491"/>
      <c r="I8" s="492"/>
      <c r="J8" s="493"/>
      <c r="K8" s="543"/>
      <c r="L8" s="502"/>
      <c r="M8" s="505"/>
      <c r="N8" s="200" t="s">
        <v>31</v>
      </c>
      <c r="O8" s="40" t="s">
        <v>32</v>
      </c>
      <c r="P8" s="40" t="s">
        <v>33</v>
      </c>
      <c r="Q8" s="40" t="s">
        <v>34</v>
      </c>
      <c r="R8" s="40" t="s">
        <v>35</v>
      </c>
      <c r="S8" s="40" t="s">
        <v>36</v>
      </c>
      <c r="T8" s="40" t="s">
        <v>37</v>
      </c>
      <c r="U8" s="40" t="s">
        <v>38</v>
      </c>
      <c r="V8" s="40" t="s">
        <v>39</v>
      </c>
      <c r="W8" s="40" t="s">
        <v>40</v>
      </c>
      <c r="X8" s="41" t="s">
        <v>41</v>
      </c>
      <c r="Y8" s="533"/>
      <c r="Z8" s="535"/>
      <c r="AA8" s="261" t="s">
        <v>84</v>
      </c>
      <c r="AB8" s="199" t="s">
        <v>83</v>
      </c>
      <c r="AC8" s="199" t="s">
        <v>82</v>
      </c>
      <c r="AD8" s="517"/>
      <c r="AE8" s="519"/>
      <c r="AF8" s="522"/>
      <c r="AG8" s="259" t="s">
        <v>0</v>
      </c>
      <c r="AH8" s="260" t="s">
        <v>78</v>
      </c>
      <c r="AI8" s="260" t="s">
        <v>158</v>
      </c>
      <c r="AJ8" s="260" t="s">
        <v>156</v>
      </c>
      <c r="AK8" s="258" t="s">
        <v>157</v>
      </c>
    </row>
    <row r="9" spans="2:43" s="4" customFormat="1" ht="10.5" customHeight="1">
      <c r="B9" s="536" t="s">
        <v>1</v>
      </c>
      <c r="C9" s="536" t="s">
        <v>2</v>
      </c>
      <c r="D9" s="538" t="s">
        <v>56</v>
      </c>
      <c r="E9" s="6" t="s">
        <v>231</v>
      </c>
      <c r="F9" s="128"/>
      <c r="G9" s="128">
        <v>100</v>
      </c>
      <c r="H9" s="71">
        <v>1</v>
      </c>
      <c r="I9" s="157" t="s">
        <v>119</v>
      </c>
      <c r="J9" s="157" t="s">
        <v>100</v>
      </c>
      <c r="K9" s="175" t="s">
        <v>112</v>
      </c>
      <c r="L9" s="71"/>
      <c r="M9" s="131"/>
      <c r="N9" s="201"/>
      <c r="O9" s="132"/>
      <c r="P9" s="132"/>
      <c r="Q9" s="132"/>
      <c r="R9" s="134" t="str">
        <f>IF($G9&lt;60,"","◎")</f>
        <v>◎</v>
      </c>
      <c r="S9" s="132"/>
      <c r="T9" s="132"/>
      <c r="U9" s="132"/>
      <c r="V9" s="132"/>
      <c r="W9" s="132"/>
      <c r="X9" s="83"/>
      <c r="Y9" s="149">
        <f t="shared" ref="Y9:Z36" si="0">IF($G9&lt;60,"",$H9)</f>
        <v>1</v>
      </c>
      <c r="Z9" s="238"/>
      <c r="AA9" s="129"/>
      <c r="AB9" s="130"/>
      <c r="AC9" s="130"/>
      <c r="AD9" s="130"/>
      <c r="AE9" s="133">
        <f t="shared" ref="AE9:AF31" si="1">IF($G9&lt;60,"",$H9)</f>
        <v>1</v>
      </c>
      <c r="AF9" s="131"/>
      <c r="AG9" s="129"/>
      <c r="AH9" s="130"/>
      <c r="AI9" s="130"/>
      <c r="AJ9" s="130"/>
      <c r="AK9" s="131"/>
      <c r="AM9" s="249"/>
      <c r="AN9" s="249"/>
      <c r="AO9" s="249"/>
      <c r="AP9" s="249"/>
      <c r="AQ9" s="249"/>
    </row>
    <row r="10" spans="2:43" s="4" customFormat="1" ht="10.5" customHeight="1">
      <c r="B10" s="537"/>
      <c r="C10" s="537"/>
      <c r="D10" s="539"/>
      <c r="E10" s="8" t="s">
        <v>232</v>
      </c>
      <c r="F10" s="74"/>
      <c r="G10" s="74">
        <v>100</v>
      </c>
      <c r="H10" s="30">
        <v>1</v>
      </c>
      <c r="I10" s="160" t="s">
        <v>119</v>
      </c>
      <c r="J10" s="160" t="s">
        <v>101</v>
      </c>
      <c r="K10" s="176" t="s">
        <v>112</v>
      </c>
      <c r="L10" s="30"/>
      <c r="M10" s="25"/>
      <c r="N10" s="119"/>
      <c r="O10" s="96"/>
      <c r="P10" s="84"/>
      <c r="Q10" s="84"/>
      <c r="R10" s="93" t="str">
        <f>IF($G10&lt;60,"","◎")</f>
        <v>◎</v>
      </c>
      <c r="S10" s="84"/>
      <c r="T10" s="84"/>
      <c r="U10" s="84"/>
      <c r="V10" s="84"/>
      <c r="W10" s="84"/>
      <c r="X10" s="85"/>
      <c r="Y10" s="150">
        <f t="shared" si="0"/>
        <v>1</v>
      </c>
      <c r="Z10" s="167"/>
      <c r="AA10" s="23"/>
      <c r="AB10" s="24"/>
      <c r="AC10" s="24"/>
      <c r="AD10" s="24"/>
      <c r="AE10" s="49">
        <f t="shared" si="1"/>
        <v>1</v>
      </c>
      <c r="AF10" s="25"/>
      <c r="AG10" s="23"/>
      <c r="AH10" s="24"/>
      <c r="AI10" s="24"/>
      <c r="AJ10" s="24"/>
      <c r="AK10" s="25"/>
      <c r="AM10" s="249"/>
      <c r="AN10" s="249"/>
      <c r="AO10" s="249"/>
      <c r="AP10" s="249"/>
      <c r="AQ10" s="249"/>
    </row>
    <row r="11" spans="2:43" s="4" customFormat="1" ht="10.5" customHeight="1">
      <c r="B11" s="537"/>
      <c r="C11" s="537"/>
      <c r="D11" s="539"/>
      <c r="E11" s="8" t="s">
        <v>206</v>
      </c>
      <c r="F11" s="74"/>
      <c r="G11" s="74">
        <v>100</v>
      </c>
      <c r="H11" s="30">
        <v>1</v>
      </c>
      <c r="I11" s="160" t="s">
        <v>119</v>
      </c>
      <c r="J11" s="183" t="s">
        <v>197</v>
      </c>
      <c r="K11" s="176" t="s">
        <v>112</v>
      </c>
      <c r="L11" s="30"/>
      <c r="M11" s="25"/>
      <c r="N11" s="119"/>
      <c r="O11" s="93" t="str">
        <f>IF($G11&lt;60,"","◎")</f>
        <v>◎</v>
      </c>
      <c r="P11" s="84"/>
      <c r="Q11" s="84"/>
      <c r="R11" s="84"/>
      <c r="S11" s="84"/>
      <c r="T11" s="84"/>
      <c r="U11" s="84"/>
      <c r="V11" s="84"/>
      <c r="W11" s="84"/>
      <c r="X11" s="85"/>
      <c r="Y11" s="150">
        <f t="shared" si="0"/>
        <v>1</v>
      </c>
      <c r="Z11" s="167"/>
      <c r="AA11" s="23"/>
      <c r="AB11" s="24"/>
      <c r="AC11" s="24"/>
      <c r="AD11" s="49">
        <f>IF($G11&lt;60,"",$H11)</f>
        <v>1</v>
      </c>
      <c r="AE11" s="49">
        <f>IF($G11&lt;60,"",$H11)</f>
        <v>1</v>
      </c>
      <c r="AF11" s="25"/>
      <c r="AG11" s="23"/>
      <c r="AH11" s="24"/>
      <c r="AI11" s="24"/>
      <c r="AJ11" s="24"/>
      <c r="AK11" s="53">
        <f>IF($G11&lt;60,"",$H11)</f>
        <v>1</v>
      </c>
      <c r="AM11" s="249"/>
      <c r="AN11" s="249"/>
      <c r="AO11" s="249"/>
      <c r="AP11" s="249"/>
      <c r="AQ11" s="249"/>
    </row>
    <row r="12" spans="2:43" s="4" customFormat="1" ht="10.5" customHeight="1">
      <c r="B12" s="537"/>
      <c r="C12" s="537"/>
      <c r="D12" s="539"/>
      <c r="E12" s="7" t="s">
        <v>22</v>
      </c>
      <c r="F12" s="74"/>
      <c r="G12" s="74">
        <v>100</v>
      </c>
      <c r="H12" s="30">
        <v>2</v>
      </c>
      <c r="I12" s="160" t="s">
        <v>99</v>
      </c>
      <c r="J12" s="160" t="s">
        <v>102</v>
      </c>
      <c r="K12" s="176" t="s">
        <v>112</v>
      </c>
      <c r="L12" s="30"/>
      <c r="M12" s="25"/>
      <c r="N12" s="202" t="str">
        <f>IF($G12&lt;60,"","◇")</f>
        <v>◇</v>
      </c>
      <c r="O12" s="102"/>
      <c r="P12" s="107" t="str">
        <f>IF($G12&lt;60,"","◇")</f>
        <v>◇</v>
      </c>
      <c r="Q12" s="84"/>
      <c r="R12" s="84"/>
      <c r="S12" s="84"/>
      <c r="T12" s="84"/>
      <c r="U12" s="84"/>
      <c r="V12" s="84"/>
      <c r="W12" s="84"/>
      <c r="X12" s="85"/>
      <c r="Y12" s="150">
        <f t="shared" si="0"/>
        <v>2</v>
      </c>
      <c r="Z12" s="239">
        <f>IF($G12&lt;60,"",$H12)</f>
        <v>2</v>
      </c>
      <c r="AA12" s="23"/>
      <c r="AB12" s="24"/>
      <c r="AC12" s="24"/>
      <c r="AD12" s="24"/>
      <c r="AE12" s="49">
        <f t="shared" si="1"/>
        <v>2</v>
      </c>
      <c r="AF12" s="25"/>
      <c r="AG12" s="23"/>
      <c r="AH12" s="24"/>
      <c r="AI12" s="24"/>
      <c r="AJ12" s="24"/>
      <c r="AK12" s="25"/>
      <c r="AM12" s="249"/>
      <c r="AN12" s="249"/>
      <c r="AO12" s="249"/>
    </row>
    <row r="13" spans="2:43" s="4" customFormat="1" ht="10.5" customHeight="1">
      <c r="B13" s="537"/>
      <c r="C13" s="537"/>
      <c r="D13" s="539"/>
      <c r="E13" s="7" t="s">
        <v>23</v>
      </c>
      <c r="F13" s="74"/>
      <c r="G13" s="74">
        <v>100</v>
      </c>
      <c r="H13" s="30">
        <v>1</v>
      </c>
      <c r="I13" s="160" t="s">
        <v>99</v>
      </c>
      <c r="J13" s="160" t="s">
        <v>120</v>
      </c>
      <c r="K13" s="176" t="s">
        <v>112</v>
      </c>
      <c r="L13" s="30"/>
      <c r="M13" s="25"/>
      <c r="N13" s="202" t="str">
        <f>IF($G13&lt;60,"","◇")</f>
        <v>◇</v>
      </c>
      <c r="O13" s="102"/>
      <c r="P13" s="107" t="str">
        <f>IF($G13&lt;60,"","◇")</f>
        <v>◇</v>
      </c>
      <c r="Q13" s="84"/>
      <c r="R13" s="84"/>
      <c r="S13" s="84"/>
      <c r="T13" s="84"/>
      <c r="U13" s="84"/>
      <c r="V13" s="84"/>
      <c r="W13" s="84"/>
      <c r="X13" s="85"/>
      <c r="Y13" s="150">
        <f t="shared" si="0"/>
        <v>1</v>
      </c>
      <c r="Z13" s="239">
        <f>IF($G13&lt;60,"",$H13)</f>
        <v>1</v>
      </c>
      <c r="AA13" s="23"/>
      <c r="AB13" s="24"/>
      <c r="AC13" s="24"/>
      <c r="AD13" s="24"/>
      <c r="AE13" s="49">
        <f t="shared" si="1"/>
        <v>1</v>
      </c>
      <c r="AF13" s="25"/>
      <c r="AG13" s="23"/>
      <c r="AH13" s="24"/>
      <c r="AI13" s="24"/>
      <c r="AJ13" s="24"/>
      <c r="AK13" s="25"/>
      <c r="AM13" s="249"/>
      <c r="AN13" s="249"/>
      <c r="AO13" s="249"/>
    </row>
    <row r="14" spans="2:43" s="4" customFormat="1" ht="10.5" customHeight="1">
      <c r="B14" s="537"/>
      <c r="C14" s="537"/>
      <c r="D14" s="539"/>
      <c r="E14" s="11" t="s">
        <v>98</v>
      </c>
      <c r="F14" s="76"/>
      <c r="G14" s="76">
        <v>100</v>
      </c>
      <c r="H14" s="31">
        <v>2</v>
      </c>
      <c r="I14" s="158" t="s">
        <v>99</v>
      </c>
      <c r="J14" s="183" t="s">
        <v>103</v>
      </c>
      <c r="K14" s="177" t="s">
        <v>112</v>
      </c>
      <c r="L14" s="32"/>
      <c r="M14" s="35"/>
      <c r="N14" s="141"/>
      <c r="O14" s="96"/>
      <c r="P14" s="96"/>
      <c r="Q14" s="96"/>
      <c r="R14" s="96"/>
      <c r="S14" s="108" t="str">
        <f>IF($G14&lt;60,"","◎")</f>
        <v>◎</v>
      </c>
      <c r="T14" s="96"/>
      <c r="U14" s="96"/>
      <c r="V14" s="96"/>
      <c r="W14" s="96"/>
      <c r="X14" s="98"/>
      <c r="Y14" s="151">
        <f t="shared" si="0"/>
        <v>2</v>
      </c>
      <c r="Z14" s="161"/>
      <c r="AA14" s="33"/>
      <c r="AB14" s="34"/>
      <c r="AC14" s="34"/>
      <c r="AD14" s="34"/>
      <c r="AE14" s="52">
        <f t="shared" si="1"/>
        <v>2</v>
      </c>
      <c r="AF14" s="55">
        <f>IF($G14&lt;60,"",$H14)</f>
        <v>2</v>
      </c>
      <c r="AG14" s="33"/>
      <c r="AH14" s="34"/>
      <c r="AI14" s="34"/>
      <c r="AJ14" s="34"/>
      <c r="AK14" s="35"/>
    </row>
    <row r="15" spans="2:43" s="4" customFormat="1" ht="10.5" customHeight="1">
      <c r="B15" s="537"/>
      <c r="C15" s="537"/>
      <c r="D15" s="538" t="s">
        <v>5</v>
      </c>
      <c r="E15" s="6" t="s">
        <v>193</v>
      </c>
      <c r="F15" s="73"/>
      <c r="G15" s="73">
        <v>100</v>
      </c>
      <c r="H15" s="36">
        <v>1</v>
      </c>
      <c r="I15" s="157" t="s">
        <v>121</v>
      </c>
      <c r="J15" s="157" t="s">
        <v>197</v>
      </c>
      <c r="K15" s="175" t="s">
        <v>112</v>
      </c>
      <c r="L15" s="71"/>
      <c r="M15" s="22"/>
      <c r="N15" s="145" t="str">
        <f t="shared" ref="N15:N21" si="2">IF($G15&lt;60,"","○")</f>
        <v>○</v>
      </c>
      <c r="O15" s="81"/>
      <c r="P15" s="81"/>
      <c r="Q15" s="81"/>
      <c r="R15" s="81"/>
      <c r="S15" s="81"/>
      <c r="T15" s="81"/>
      <c r="U15" s="81"/>
      <c r="V15" s="81"/>
      <c r="W15" s="81"/>
      <c r="X15" s="89"/>
      <c r="Y15" s="152">
        <f t="shared" si="0"/>
        <v>1</v>
      </c>
      <c r="Z15" s="165"/>
      <c r="AA15" s="20"/>
      <c r="AB15" s="21"/>
      <c r="AC15" s="21"/>
      <c r="AD15" s="21"/>
      <c r="AE15" s="48">
        <f t="shared" si="1"/>
        <v>1</v>
      </c>
      <c r="AF15" s="22"/>
      <c r="AG15" s="20"/>
      <c r="AH15" s="21"/>
      <c r="AI15" s="21"/>
      <c r="AJ15" s="21"/>
      <c r="AK15" s="22"/>
    </row>
    <row r="16" spans="2:43" s="4" customFormat="1" ht="10.5" customHeight="1">
      <c r="B16" s="537"/>
      <c r="C16" s="537"/>
      <c r="D16" s="539"/>
      <c r="E16" s="11" t="s">
        <v>196</v>
      </c>
      <c r="F16" s="76"/>
      <c r="G16" s="76">
        <v>100</v>
      </c>
      <c r="H16" s="31">
        <v>1</v>
      </c>
      <c r="I16" s="158" t="s">
        <v>121</v>
      </c>
      <c r="J16" s="183" t="s">
        <v>197</v>
      </c>
      <c r="K16" s="177" t="s">
        <v>112</v>
      </c>
      <c r="L16" s="32"/>
      <c r="M16" s="35"/>
      <c r="N16" s="140" t="str">
        <f t="shared" si="2"/>
        <v>○</v>
      </c>
      <c r="O16" s="96"/>
      <c r="P16" s="96"/>
      <c r="Q16" s="96"/>
      <c r="R16" s="96"/>
      <c r="S16" s="96"/>
      <c r="T16" s="96"/>
      <c r="U16" s="96"/>
      <c r="V16" s="96"/>
      <c r="W16" s="96"/>
      <c r="X16" s="98"/>
      <c r="Y16" s="151">
        <f t="shared" si="0"/>
        <v>1</v>
      </c>
      <c r="Z16" s="167"/>
      <c r="AA16" s="33"/>
      <c r="AB16" s="34"/>
      <c r="AC16" s="34"/>
      <c r="AD16" s="34"/>
      <c r="AE16" s="52">
        <f t="shared" si="1"/>
        <v>1</v>
      </c>
      <c r="AF16" s="35"/>
      <c r="AG16" s="33"/>
      <c r="AH16" s="34"/>
      <c r="AI16" s="34"/>
      <c r="AJ16" s="34"/>
      <c r="AK16" s="35"/>
    </row>
    <row r="17" spans="2:47" s="4" customFormat="1" ht="10.5" customHeight="1">
      <c r="B17" s="537"/>
      <c r="C17" s="537"/>
      <c r="D17" s="539"/>
      <c r="E17" s="11" t="s">
        <v>194</v>
      </c>
      <c r="F17" s="76"/>
      <c r="G17" s="76">
        <v>100</v>
      </c>
      <c r="H17" s="31">
        <v>1</v>
      </c>
      <c r="I17" s="158" t="s">
        <v>121</v>
      </c>
      <c r="J17" s="183" t="s">
        <v>101</v>
      </c>
      <c r="K17" s="177" t="s">
        <v>112</v>
      </c>
      <c r="L17" s="32"/>
      <c r="M17" s="35"/>
      <c r="N17" s="140" t="str">
        <f t="shared" si="2"/>
        <v>○</v>
      </c>
      <c r="O17" s="96"/>
      <c r="P17" s="96"/>
      <c r="Q17" s="96"/>
      <c r="R17" s="96"/>
      <c r="S17" s="96"/>
      <c r="T17" s="96"/>
      <c r="U17" s="96"/>
      <c r="V17" s="96"/>
      <c r="W17" s="96"/>
      <c r="X17" s="98"/>
      <c r="Y17" s="151">
        <f t="shared" si="0"/>
        <v>1</v>
      </c>
      <c r="Z17" s="167"/>
      <c r="AA17" s="33"/>
      <c r="AB17" s="34"/>
      <c r="AC17" s="34"/>
      <c r="AD17" s="34"/>
      <c r="AE17" s="52">
        <f t="shared" si="1"/>
        <v>1</v>
      </c>
      <c r="AF17" s="35"/>
      <c r="AG17" s="33"/>
      <c r="AH17" s="34"/>
      <c r="AI17" s="34"/>
      <c r="AJ17" s="34"/>
      <c r="AK17" s="35"/>
    </row>
    <row r="18" spans="2:47" s="4" customFormat="1" ht="10.5" customHeight="1">
      <c r="B18" s="537"/>
      <c r="C18" s="537"/>
      <c r="D18" s="539"/>
      <c r="E18" s="11" t="s">
        <v>195</v>
      </c>
      <c r="F18" s="76"/>
      <c r="G18" s="76">
        <v>100</v>
      </c>
      <c r="H18" s="31">
        <v>1</v>
      </c>
      <c r="I18" s="158" t="s">
        <v>121</v>
      </c>
      <c r="J18" s="183" t="s">
        <v>101</v>
      </c>
      <c r="K18" s="177" t="s">
        <v>112</v>
      </c>
      <c r="L18" s="32"/>
      <c r="M18" s="35"/>
      <c r="N18" s="140" t="str">
        <f t="shared" si="2"/>
        <v>○</v>
      </c>
      <c r="O18" s="96"/>
      <c r="P18" s="96"/>
      <c r="Q18" s="96"/>
      <c r="R18" s="96"/>
      <c r="S18" s="96"/>
      <c r="T18" s="96"/>
      <c r="U18" s="96"/>
      <c r="V18" s="96"/>
      <c r="W18" s="96"/>
      <c r="X18" s="98"/>
      <c r="Y18" s="151">
        <f t="shared" si="0"/>
        <v>1</v>
      </c>
      <c r="Z18" s="167"/>
      <c r="AA18" s="33"/>
      <c r="AB18" s="34"/>
      <c r="AC18" s="34"/>
      <c r="AD18" s="34"/>
      <c r="AE18" s="52">
        <f t="shared" si="1"/>
        <v>1</v>
      </c>
      <c r="AF18" s="35"/>
      <c r="AG18" s="33"/>
      <c r="AH18" s="34"/>
      <c r="AI18" s="34"/>
      <c r="AJ18" s="34"/>
      <c r="AK18" s="35"/>
    </row>
    <row r="19" spans="2:47" s="4" customFormat="1" ht="10.5" customHeight="1">
      <c r="B19" s="537"/>
      <c r="C19" s="537"/>
      <c r="D19" s="539"/>
      <c r="E19" s="9" t="s">
        <v>198</v>
      </c>
      <c r="F19" s="76"/>
      <c r="G19" s="74">
        <v>100</v>
      </c>
      <c r="H19" s="31">
        <v>1</v>
      </c>
      <c r="I19" s="158" t="s">
        <v>5</v>
      </c>
      <c r="J19" s="160" t="s">
        <v>120</v>
      </c>
      <c r="K19" s="177" t="s">
        <v>112</v>
      </c>
      <c r="L19" s="30"/>
      <c r="M19" s="25"/>
      <c r="N19" s="203" t="str">
        <f t="shared" si="2"/>
        <v>○</v>
      </c>
      <c r="O19" s="84"/>
      <c r="P19" s="84"/>
      <c r="Q19" s="84"/>
      <c r="R19" s="84"/>
      <c r="S19" s="84"/>
      <c r="T19" s="84"/>
      <c r="U19" s="84"/>
      <c r="V19" s="84"/>
      <c r="W19" s="84"/>
      <c r="X19" s="85"/>
      <c r="Y19" s="150">
        <f t="shared" si="0"/>
        <v>1</v>
      </c>
      <c r="Z19" s="167"/>
      <c r="AA19" s="33"/>
      <c r="AB19" s="34"/>
      <c r="AC19" s="34"/>
      <c r="AD19" s="34"/>
      <c r="AE19" s="49">
        <f t="shared" si="1"/>
        <v>1</v>
      </c>
      <c r="AF19" s="25"/>
      <c r="AG19" s="33"/>
      <c r="AH19" s="34"/>
      <c r="AI19" s="34"/>
      <c r="AJ19" s="34"/>
      <c r="AK19" s="35"/>
      <c r="AM19" s="248"/>
      <c r="AN19" s="248"/>
      <c r="AO19" s="248"/>
      <c r="AP19" s="245"/>
      <c r="AQ19" s="245"/>
      <c r="AR19" s="245"/>
      <c r="AS19" s="245"/>
    </row>
    <row r="20" spans="2:47" s="4" customFormat="1" ht="10.5" customHeight="1">
      <c r="B20" s="537"/>
      <c r="C20" s="537"/>
      <c r="D20" s="539"/>
      <c r="E20" s="7" t="s">
        <v>30</v>
      </c>
      <c r="F20" s="74"/>
      <c r="G20" s="74">
        <v>100</v>
      </c>
      <c r="H20" s="167">
        <v>1</v>
      </c>
      <c r="I20" s="193" t="s">
        <v>5</v>
      </c>
      <c r="J20" s="188" t="s">
        <v>106</v>
      </c>
      <c r="K20" s="176" t="s">
        <v>112</v>
      </c>
      <c r="L20" s="166"/>
      <c r="M20" s="25"/>
      <c r="N20" s="202" t="str">
        <f>IF($G20&lt;60,"","◇")</f>
        <v>◇</v>
      </c>
      <c r="O20" s="84"/>
      <c r="P20" s="84"/>
      <c r="Q20" s="84"/>
      <c r="R20" s="84"/>
      <c r="S20" s="84"/>
      <c r="T20" s="84"/>
      <c r="U20" s="84"/>
      <c r="V20" s="84"/>
      <c r="W20" s="84"/>
      <c r="X20" s="85"/>
      <c r="Y20" s="150">
        <f t="shared" si="0"/>
        <v>1</v>
      </c>
      <c r="Z20" s="167"/>
      <c r="AA20" s="23"/>
      <c r="AB20" s="24"/>
      <c r="AC20" s="24"/>
      <c r="AD20" s="24"/>
      <c r="AE20" s="49">
        <f t="shared" si="1"/>
        <v>1</v>
      </c>
      <c r="AF20" s="25"/>
      <c r="AG20" s="23"/>
      <c r="AH20" s="24"/>
      <c r="AI20" s="24"/>
      <c r="AJ20" s="24"/>
      <c r="AK20" s="25"/>
      <c r="AM20" s="248"/>
      <c r="AN20" s="248"/>
      <c r="AO20" s="248"/>
      <c r="AP20" s="245"/>
      <c r="AQ20" s="245"/>
      <c r="AR20" s="245"/>
      <c r="AS20" s="245"/>
    </row>
    <row r="21" spans="2:47" s="4" customFormat="1" ht="10.5" customHeight="1">
      <c r="B21" s="537"/>
      <c r="C21" s="537"/>
      <c r="D21" s="539"/>
      <c r="E21" s="8" t="s">
        <v>199</v>
      </c>
      <c r="F21" s="74"/>
      <c r="G21" s="74">
        <v>100</v>
      </c>
      <c r="H21" s="29">
        <v>1</v>
      </c>
      <c r="I21" s="159" t="s">
        <v>5</v>
      </c>
      <c r="J21" s="160" t="s">
        <v>171</v>
      </c>
      <c r="K21" s="176" t="s">
        <v>112</v>
      </c>
      <c r="L21" s="30"/>
      <c r="M21" s="25"/>
      <c r="N21" s="203" t="str">
        <f t="shared" si="2"/>
        <v>○</v>
      </c>
      <c r="O21" s="84"/>
      <c r="P21" s="84"/>
      <c r="Q21" s="84"/>
      <c r="R21" s="84"/>
      <c r="S21" s="84"/>
      <c r="T21" s="84"/>
      <c r="U21" s="84"/>
      <c r="V21" s="84"/>
      <c r="W21" s="84"/>
      <c r="X21" s="85"/>
      <c r="Y21" s="150">
        <f t="shared" si="0"/>
        <v>1</v>
      </c>
      <c r="Z21" s="167"/>
      <c r="AA21" s="23"/>
      <c r="AB21" s="24"/>
      <c r="AC21" s="24"/>
      <c r="AD21" s="24"/>
      <c r="AE21" s="49">
        <f t="shared" si="1"/>
        <v>1</v>
      </c>
      <c r="AF21" s="25"/>
      <c r="AG21" s="23"/>
      <c r="AH21" s="24"/>
      <c r="AI21" s="24"/>
      <c r="AJ21" s="24"/>
      <c r="AK21" s="25"/>
      <c r="AM21" s="248"/>
      <c r="AN21" s="248"/>
      <c r="AO21" s="248"/>
      <c r="AP21" s="245"/>
      <c r="AQ21" s="245"/>
      <c r="AR21" s="245"/>
      <c r="AS21" s="245"/>
    </row>
    <row r="22" spans="2:47" s="4" customFormat="1" ht="10.5" customHeight="1">
      <c r="B22" s="537"/>
      <c r="C22" s="537"/>
      <c r="D22" s="539"/>
      <c r="E22" s="8" t="s">
        <v>169</v>
      </c>
      <c r="F22" s="74"/>
      <c r="G22" s="74">
        <v>100</v>
      </c>
      <c r="H22" s="29">
        <v>1</v>
      </c>
      <c r="I22" s="159" t="s">
        <v>5</v>
      </c>
      <c r="J22" s="160" t="s">
        <v>120</v>
      </c>
      <c r="K22" s="176" t="s">
        <v>112</v>
      </c>
      <c r="L22" s="30"/>
      <c r="M22" s="25"/>
      <c r="N22" s="119"/>
      <c r="O22" s="84"/>
      <c r="P22" s="84"/>
      <c r="Q22" s="84"/>
      <c r="R22" s="84"/>
      <c r="S22" s="86" t="str">
        <f t="shared" ref="S22:S29" si="3">IF($G22&lt;60,"","○")</f>
        <v>○</v>
      </c>
      <c r="T22" s="84"/>
      <c r="U22" s="84"/>
      <c r="V22" s="84"/>
      <c r="W22" s="84"/>
      <c r="X22" s="85"/>
      <c r="Y22" s="150">
        <f t="shared" si="0"/>
        <v>1</v>
      </c>
      <c r="Z22" s="167"/>
      <c r="AA22" s="23"/>
      <c r="AB22" s="24"/>
      <c r="AC22" s="24"/>
      <c r="AD22" s="24"/>
      <c r="AE22" s="49">
        <f t="shared" si="1"/>
        <v>1</v>
      </c>
      <c r="AF22" s="54">
        <f t="shared" si="1"/>
        <v>1</v>
      </c>
      <c r="AG22" s="23"/>
      <c r="AH22" s="24"/>
      <c r="AI22" s="24"/>
      <c r="AJ22" s="24"/>
      <c r="AK22" s="25"/>
      <c r="AM22" s="243"/>
      <c r="AN22" s="243"/>
      <c r="AO22" s="243"/>
      <c r="AP22" s="243"/>
      <c r="AQ22" s="243"/>
      <c r="AR22" s="243"/>
      <c r="AS22" s="243"/>
      <c r="AT22" s="243"/>
    </row>
    <row r="23" spans="2:47" s="4" customFormat="1" ht="10.5" customHeight="1">
      <c r="B23" s="537"/>
      <c r="C23" s="537"/>
      <c r="D23" s="539"/>
      <c r="E23" s="8" t="s">
        <v>95</v>
      </c>
      <c r="F23" s="74"/>
      <c r="G23" s="74">
        <v>100</v>
      </c>
      <c r="H23" s="29">
        <v>1</v>
      </c>
      <c r="I23" s="159" t="s">
        <v>5</v>
      </c>
      <c r="J23" s="160" t="s">
        <v>120</v>
      </c>
      <c r="K23" s="176" t="s">
        <v>112</v>
      </c>
      <c r="L23" s="30"/>
      <c r="M23" s="25"/>
      <c r="N23" s="119"/>
      <c r="O23" s="84"/>
      <c r="P23" s="84"/>
      <c r="Q23" s="84"/>
      <c r="R23" s="84"/>
      <c r="S23" s="86" t="str">
        <f t="shared" si="3"/>
        <v>○</v>
      </c>
      <c r="T23" s="84"/>
      <c r="U23" s="84"/>
      <c r="V23" s="84"/>
      <c r="W23" s="84"/>
      <c r="X23" s="85"/>
      <c r="Y23" s="150">
        <f t="shared" si="0"/>
        <v>1</v>
      </c>
      <c r="Z23" s="167"/>
      <c r="AA23" s="23"/>
      <c r="AB23" s="24"/>
      <c r="AC23" s="24"/>
      <c r="AD23" s="24"/>
      <c r="AE23" s="49">
        <f t="shared" si="1"/>
        <v>1</v>
      </c>
      <c r="AF23" s="54">
        <f t="shared" si="1"/>
        <v>1</v>
      </c>
      <c r="AG23" s="23"/>
      <c r="AH23" s="24"/>
      <c r="AI23" s="24"/>
      <c r="AJ23" s="24"/>
      <c r="AK23" s="25"/>
      <c r="AM23" s="243"/>
      <c r="AN23" s="243"/>
      <c r="AO23" s="243"/>
      <c r="AP23" s="243"/>
      <c r="AQ23" s="243"/>
      <c r="AR23" s="243"/>
      <c r="AS23" s="243"/>
      <c r="AT23" s="243"/>
    </row>
    <row r="24" spans="2:47" s="4" customFormat="1" ht="10.5" customHeight="1">
      <c r="B24" s="537"/>
      <c r="C24" s="537"/>
      <c r="D24" s="539"/>
      <c r="E24" s="7" t="s">
        <v>167</v>
      </c>
      <c r="F24" s="74"/>
      <c r="G24" s="74">
        <v>100</v>
      </c>
      <c r="H24" s="29">
        <v>1</v>
      </c>
      <c r="I24" s="159" t="s">
        <v>5</v>
      </c>
      <c r="J24" s="160" t="s">
        <v>120</v>
      </c>
      <c r="K24" s="176" t="s">
        <v>112</v>
      </c>
      <c r="L24" s="30"/>
      <c r="M24" s="25"/>
      <c r="N24" s="119"/>
      <c r="O24" s="84"/>
      <c r="P24" s="84"/>
      <c r="Q24" s="84"/>
      <c r="R24" s="84"/>
      <c r="S24" s="107" t="str">
        <f>IF($G24&lt;60,"","◇")</f>
        <v>◇</v>
      </c>
      <c r="T24" s="84"/>
      <c r="U24" s="84"/>
      <c r="V24" s="84"/>
      <c r="W24" s="84"/>
      <c r="X24" s="85"/>
      <c r="Y24" s="150">
        <f t="shared" si="0"/>
        <v>1</v>
      </c>
      <c r="Z24" s="167"/>
      <c r="AA24" s="23"/>
      <c r="AB24" s="24"/>
      <c r="AC24" s="24"/>
      <c r="AD24" s="24"/>
      <c r="AE24" s="49">
        <f t="shared" si="1"/>
        <v>1</v>
      </c>
      <c r="AF24" s="54">
        <f t="shared" si="1"/>
        <v>1</v>
      </c>
      <c r="AG24" s="23"/>
      <c r="AH24" s="24"/>
      <c r="AI24" s="24"/>
      <c r="AJ24" s="24"/>
      <c r="AK24" s="25"/>
      <c r="AM24" s="243"/>
      <c r="AN24" s="243"/>
      <c r="AO24" s="243"/>
      <c r="AP24" s="243"/>
      <c r="AQ24" s="243"/>
      <c r="AR24" s="243"/>
      <c r="AS24" s="243"/>
      <c r="AT24" s="243"/>
    </row>
    <row r="25" spans="2:47" s="4" customFormat="1" ht="10.5" customHeight="1">
      <c r="B25" s="537"/>
      <c r="C25" s="537"/>
      <c r="D25" s="539"/>
      <c r="E25" s="7" t="s">
        <v>165</v>
      </c>
      <c r="F25" s="120"/>
      <c r="G25" s="74">
        <v>100</v>
      </c>
      <c r="H25" s="29">
        <v>1</v>
      </c>
      <c r="I25" s="159" t="s">
        <v>5</v>
      </c>
      <c r="J25" s="160" t="s">
        <v>120</v>
      </c>
      <c r="K25" s="176" t="s">
        <v>112</v>
      </c>
      <c r="L25" s="30"/>
      <c r="M25" s="25"/>
      <c r="N25" s="119"/>
      <c r="O25" s="84"/>
      <c r="P25" s="84"/>
      <c r="Q25" s="84"/>
      <c r="R25" s="84"/>
      <c r="S25" s="86" t="str">
        <f t="shared" si="3"/>
        <v>○</v>
      </c>
      <c r="T25" s="84"/>
      <c r="U25" s="84"/>
      <c r="V25" s="84"/>
      <c r="W25" s="84"/>
      <c r="X25" s="85"/>
      <c r="Y25" s="150">
        <f t="shared" si="0"/>
        <v>1</v>
      </c>
      <c r="Z25" s="167"/>
      <c r="AA25" s="23"/>
      <c r="AB25" s="24"/>
      <c r="AC25" s="24"/>
      <c r="AD25" s="24"/>
      <c r="AE25" s="49">
        <f t="shared" si="1"/>
        <v>1</v>
      </c>
      <c r="AF25" s="54">
        <f t="shared" si="1"/>
        <v>1</v>
      </c>
      <c r="AG25" s="23"/>
      <c r="AH25" s="24"/>
      <c r="AI25" s="24"/>
      <c r="AJ25" s="24"/>
      <c r="AK25" s="25"/>
      <c r="AM25" s="243"/>
      <c r="AN25" s="243"/>
      <c r="AO25" s="243"/>
      <c r="AP25" s="243"/>
      <c r="AQ25" s="243"/>
      <c r="AR25" s="243"/>
      <c r="AS25" s="243"/>
      <c r="AT25" s="243"/>
    </row>
    <row r="26" spans="2:47" s="4" customFormat="1" ht="10.5" customHeight="1">
      <c r="B26" s="537"/>
      <c r="C26" s="537"/>
      <c r="D26" s="539"/>
      <c r="E26" s="8" t="s">
        <v>170</v>
      </c>
      <c r="F26" s="74"/>
      <c r="G26" s="74">
        <v>100</v>
      </c>
      <c r="H26" s="29">
        <v>1</v>
      </c>
      <c r="I26" s="159" t="s">
        <v>5</v>
      </c>
      <c r="J26" s="160" t="s">
        <v>171</v>
      </c>
      <c r="K26" s="176" t="s">
        <v>112</v>
      </c>
      <c r="L26" s="30"/>
      <c r="M26" s="25"/>
      <c r="N26" s="119"/>
      <c r="O26" s="84"/>
      <c r="P26" s="84"/>
      <c r="Q26" s="84"/>
      <c r="R26" s="84"/>
      <c r="S26" s="86" t="str">
        <f t="shared" si="3"/>
        <v>○</v>
      </c>
      <c r="T26" s="84"/>
      <c r="U26" s="84"/>
      <c r="V26" s="84"/>
      <c r="W26" s="84"/>
      <c r="X26" s="85"/>
      <c r="Y26" s="150">
        <f t="shared" si="0"/>
        <v>1</v>
      </c>
      <c r="Z26" s="167"/>
      <c r="AA26" s="23"/>
      <c r="AB26" s="24"/>
      <c r="AC26" s="24"/>
      <c r="AD26" s="24"/>
      <c r="AE26" s="49">
        <f t="shared" si="1"/>
        <v>1</v>
      </c>
      <c r="AF26" s="54">
        <f t="shared" si="1"/>
        <v>1</v>
      </c>
      <c r="AG26" s="23"/>
      <c r="AH26" s="24"/>
      <c r="AI26" s="24"/>
      <c r="AJ26" s="24"/>
      <c r="AK26" s="25"/>
      <c r="AM26" s="243"/>
      <c r="AN26" s="243"/>
      <c r="AO26" s="243"/>
      <c r="AP26" s="243"/>
      <c r="AQ26" s="243"/>
      <c r="AR26" s="243"/>
      <c r="AS26" s="243"/>
      <c r="AT26" s="243"/>
    </row>
    <row r="27" spans="2:47" s="4" customFormat="1" ht="10.5" customHeight="1">
      <c r="B27" s="537"/>
      <c r="C27" s="537"/>
      <c r="D27" s="539"/>
      <c r="E27" s="8" t="s">
        <v>96</v>
      </c>
      <c r="F27" s="76"/>
      <c r="G27" s="74">
        <v>100</v>
      </c>
      <c r="H27" s="29">
        <v>1</v>
      </c>
      <c r="I27" s="159" t="s">
        <v>5</v>
      </c>
      <c r="J27" s="160" t="s">
        <v>171</v>
      </c>
      <c r="K27" s="176" t="s">
        <v>112</v>
      </c>
      <c r="L27" s="30"/>
      <c r="M27" s="25"/>
      <c r="N27" s="119"/>
      <c r="O27" s="84"/>
      <c r="P27" s="84"/>
      <c r="Q27" s="84"/>
      <c r="R27" s="84"/>
      <c r="S27" s="86" t="str">
        <f t="shared" si="3"/>
        <v>○</v>
      </c>
      <c r="T27" s="84"/>
      <c r="U27" s="84"/>
      <c r="V27" s="84"/>
      <c r="W27" s="84"/>
      <c r="X27" s="85"/>
      <c r="Y27" s="150">
        <f t="shared" si="0"/>
        <v>1</v>
      </c>
      <c r="Z27" s="167"/>
      <c r="AA27" s="23"/>
      <c r="AB27" s="24"/>
      <c r="AC27" s="24"/>
      <c r="AD27" s="24"/>
      <c r="AE27" s="49">
        <f t="shared" si="1"/>
        <v>1</v>
      </c>
      <c r="AF27" s="54">
        <f t="shared" si="1"/>
        <v>1</v>
      </c>
      <c r="AG27" s="23"/>
      <c r="AH27" s="24"/>
      <c r="AI27" s="24"/>
      <c r="AJ27" s="24"/>
      <c r="AK27" s="25"/>
      <c r="AM27" s="243"/>
      <c r="AN27" s="243"/>
      <c r="AO27" s="243"/>
      <c r="AP27" s="243"/>
      <c r="AQ27" s="243"/>
      <c r="AR27" s="243"/>
      <c r="AS27" s="243"/>
      <c r="AT27" s="243"/>
    </row>
    <row r="28" spans="2:47" s="4" customFormat="1" ht="10.5" customHeight="1">
      <c r="B28" s="537"/>
      <c r="C28" s="537"/>
      <c r="D28" s="539"/>
      <c r="E28" s="7" t="s">
        <v>168</v>
      </c>
      <c r="F28" s="76"/>
      <c r="G28" s="74">
        <v>100</v>
      </c>
      <c r="H28" s="29">
        <v>1</v>
      </c>
      <c r="I28" s="159" t="s">
        <v>5</v>
      </c>
      <c r="J28" s="160" t="s">
        <v>171</v>
      </c>
      <c r="K28" s="176" t="s">
        <v>112</v>
      </c>
      <c r="L28" s="166"/>
      <c r="M28" s="25"/>
      <c r="N28" s="119"/>
      <c r="O28" s="84"/>
      <c r="P28" s="84"/>
      <c r="Q28" s="84"/>
      <c r="R28" s="84"/>
      <c r="S28" s="107" t="str">
        <f>IF($G28&lt;60,"","◇")</f>
        <v>◇</v>
      </c>
      <c r="T28" s="84"/>
      <c r="U28" s="84"/>
      <c r="V28" s="84"/>
      <c r="W28" s="84"/>
      <c r="X28" s="85"/>
      <c r="Y28" s="150">
        <f t="shared" si="0"/>
        <v>1</v>
      </c>
      <c r="Z28" s="167"/>
      <c r="AA28" s="23"/>
      <c r="AB28" s="24"/>
      <c r="AC28" s="24"/>
      <c r="AD28" s="24"/>
      <c r="AE28" s="49">
        <f t="shared" si="1"/>
        <v>1</v>
      </c>
      <c r="AF28" s="54">
        <f t="shared" si="1"/>
        <v>1</v>
      </c>
      <c r="AG28" s="23"/>
      <c r="AH28" s="24"/>
      <c r="AI28" s="24"/>
      <c r="AJ28" s="24"/>
      <c r="AK28" s="25"/>
    </row>
    <row r="29" spans="2:47" s="4" customFormat="1" ht="10.5" customHeight="1">
      <c r="B29" s="537"/>
      <c r="C29" s="537"/>
      <c r="D29" s="539"/>
      <c r="E29" s="7" t="s">
        <v>166</v>
      </c>
      <c r="F29" s="76"/>
      <c r="G29" s="74">
        <v>100</v>
      </c>
      <c r="H29" s="29">
        <v>1</v>
      </c>
      <c r="I29" s="159" t="s">
        <v>5</v>
      </c>
      <c r="J29" s="160" t="s">
        <v>171</v>
      </c>
      <c r="K29" s="176" t="s">
        <v>112</v>
      </c>
      <c r="L29" s="166"/>
      <c r="M29" s="25"/>
      <c r="N29" s="119"/>
      <c r="O29" s="84"/>
      <c r="P29" s="84"/>
      <c r="Q29" s="84"/>
      <c r="R29" s="84"/>
      <c r="S29" s="86" t="str">
        <f t="shared" si="3"/>
        <v>○</v>
      </c>
      <c r="T29" s="84"/>
      <c r="U29" s="84"/>
      <c r="V29" s="84"/>
      <c r="W29" s="84"/>
      <c r="X29" s="85"/>
      <c r="Y29" s="150">
        <f t="shared" si="0"/>
        <v>1</v>
      </c>
      <c r="Z29" s="167"/>
      <c r="AA29" s="23"/>
      <c r="AB29" s="24"/>
      <c r="AC29" s="24"/>
      <c r="AD29" s="24"/>
      <c r="AE29" s="49">
        <f t="shared" si="1"/>
        <v>1</v>
      </c>
      <c r="AF29" s="54">
        <f t="shared" si="1"/>
        <v>1</v>
      </c>
      <c r="AG29" s="23"/>
      <c r="AH29" s="24"/>
      <c r="AI29" s="24"/>
      <c r="AJ29" s="24"/>
      <c r="AK29" s="25"/>
    </row>
    <row r="30" spans="2:47" s="4" customFormat="1" ht="10.5" customHeight="1">
      <c r="B30" s="537"/>
      <c r="C30" s="537"/>
      <c r="D30" s="539"/>
      <c r="E30" s="8" t="s">
        <v>93</v>
      </c>
      <c r="F30" s="78"/>
      <c r="G30" s="75">
        <v>100</v>
      </c>
      <c r="H30" s="172">
        <v>1</v>
      </c>
      <c r="I30" s="419" t="s">
        <v>5</v>
      </c>
      <c r="J30" s="197" t="s">
        <v>105</v>
      </c>
      <c r="K30" s="184" t="s">
        <v>112</v>
      </c>
      <c r="L30" s="224"/>
      <c r="M30" s="38"/>
      <c r="N30" s="142"/>
      <c r="O30" s="91"/>
      <c r="P30" s="95" t="str">
        <f>IF($G30&lt;60,"","○")</f>
        <v>○</v>
      </c>
      <c r="Q30" s="91"/>
      <c r="R30" s="104"/>
      <c r="S30" s="104"/>
      <c r="T30" s="104"/>
      <c r="U30" s="104"/>
      <c r="V30" s="104"/>
      <c r="W30" s="104"/>
      <c r="X30" s="105"/>
      <c r="Y30" s="153">
        <f t="shared" si="0"/>
        <v>1</v>
      </c>
      <c r="Z30" s="240">
        <f t="shared" si="0"/>
        <v>1</v>
      </c>
      <c r="AA30" s="121"/>
      <c r="AB30" s="118"/>
      <c r="AC30" s="118"/>
      <c r="AD30" s="28"/>
      <c r="AE30" s="51">
        <f t="shared" si="1"/>
        <v>1</v>
      </c>
      <c r="AF30" s="38"/>
      <c r="AG30" s="121"/>
      <c r="AH30" s="118"/>
      <c r="AI30" s="118"/>
      <c r="AJ30" s="118"/>
      <c r="AK30" s="111"/>
      <c r="AM30" s="243"/>
      <c r="AN30" s="243"/>
      <c r="AO30" s="243"/>
      <c r="AP30" s="243"/>
      <c r="AQ30" s="243"/>
      <c r="AR30" s="243"/>
      <c r="AS30" s="243"/>
      <c r="AT30" s="243"/>
      <c r="AU30" s="244"/>
    </row>
    <row r="31" spans="2:47" s="4" customFormat="1" ht="10.5" customHeight="1">
      <c r="B31" s="537"/>
      <c r="C31" s="537"/>
      <c r="D31" s="539"/>
      <c r="E31" s="7" t="s">
        <v>94</v>
      </c>
      <c r="F31" s="76"/>
      <c r="G31" s="76">
        <v>100</v>
      </c>
      <c r="H31" s="161">
        <v>1</v>
      </c>
      <c r="I31" s="185" t="s">
        <v>5</v>
      </c>
      <c r="J31" s="186" t="s">
        <v>106</v>
      </c>
      <c r="K31" s="177" t="s">
        <v>112</v>
      </c>
      <c r="L31" s="162"/>
      <c r="M31" s="35"/>
      <c r="N31" s="119"/>
      <c r="O31" s="96"/>
      <c r="P31" s="86" t="str">
        <f>IF($G31&lt;60,"","○")</f>
        <v>○</v>
      </c>
      <c r="Q31" s="96"/>
      <c r="R31" s="96"/>
      <c r="S31" s="96"/>
      <c r="T31" s="96"/>
      <c r="U31" s="96"/>
      <c r="V31" s="96"/>
      <c r="W31" s="96"/>
      <c r="X31" s="98"/>
      <c r="Y31" s="151">
        <f t="shared" si="0"/>
        <v>1</v>
      </c>
      <c r="Z31" s="241">
        <f t="shared" si="0"/>
        <v>1</v>
      </c>
      <c r="AA31" s="33"/>
      <c r="AB31" s="34"/>
      <c r="AC31" s="34"/>
      <c r="AD31" s="24"/>
      <c r="AE31" s="52">
        <f t="shared" si="1"/>
        <v>1</v>
      </c>
      <c r="AF31" s="25"/>
      <c r="AG31" s="33"/>
      <c r="AH31" s="34"/>
      <c r="AI31" s="34"/>
      <c r="AJ31" s="34"/>
      <c r="AK31" s="35"/>
    </row>
    <row r="32" spans="2:47" s="4" customFormat="1" ht="10.5" customHeight="1">
      <c r="B32" s="537"/>
      <c r="C32" s="536" t="s">
        <v>3</v>
      </c>
      <c r="D32" s="538" t="s">
        <v>13</v>
      </c>
      <c r="E32" s="64" t="s">
        <v>184</v>
      </c>
      <c r="F32" s="109"/>
      <c r="G32" s="110">
        <v>100</v>
      </c>
      <c r="H32" s="164">
        <v>1</v>
      </c>
      <c r="I32" s="187" t="s">
        <v>99</v>
      </c>
      <c r="J32" s="187" t="s">
        <v>205</v>
      </c>
      <c r="K32" s="178" t="s">
        <v>112</v>
      </c>
      <c r="L32" s="164"/>
      <c r="M32" s="22"/>
      <c r="N32" s="144"/>
      <c r="O32" s="81"/>
      <c r="P32" s="90" t="str">
        <f>IF($G32&lt;60,"","◎")</f>
        <v>◎</v>
      </c>
      <c r="Q32" s="81"/>
      <c r="R32" s="81"/>
      <c r="S32" s="81"/>
      <c r="T32" s="81"/>
      <c r="U32" s="81"/>
      <c r="V32" s="81"/>
      <c r="W32" s="81"/>
      <c r="X32" s="89"/>
      <c r="Y32" s="152">
        <f t="shared" si="0"/>
        <v>1</v>
      </c>
      <c r="Z32" s="240">
        <f t="shared" si="0"/>
        <v>1</v>
      </c>
      <c r="AA32" s="20"/>
      <c r="AB32" s="21"/>
      <c r="AC32" s="21"/>
      <c r="AD32" s="48">
        <f>IF($G32&lt;60,"",$H32)</f>
        <v>1</v>
      </c>
      <c r="AE32" s="48">
        <f>IF($G32&lt;60,"",$H32)</f>
        <v>1</v>
      </c>
      <c r="AF32" s="22"/>
      <c r="AG32" s="219"/>
      <c r="AH32" s="21"/>
      <c r="AI32" s="21"/>
      <c r="AJ32" s="21"/>
      <c r="AK32" s="62">
        <f>IF($G32&lt;60,"",$H32)</f>
        <v>1</v>
      </c>
      <c r="AM32" s="249"/>
      <c r="AN32" s="249"/>
      <c r="AO32" s="249"/>
      <c r="AP32" s="249"/>
      <c r="AQ32" s="249"/>
      <c r="AR32" s="249"/>
    </row>
    <row r="33" spans="2:45" s="4" customFormat="1" ht="10.5" customHeight="1">
      <c r="B33" s="537"/>
      <c r="C33" s="537"/>
      <c r="D33" s="539"/>
      <c r="E33" s="9" t="s">
        <v>204</v>
      </c>
      <c r="F33" s="78"/>
      <c r="G33" s="77">
        <v>100</v>
      </c>
      <c r="H33" s="166">
        <v>2</v>
      </c>
      <c r="I33" s="188" t="s">
        <v>99</v>
      </c>
      <c r="J33" s="188" t="s">
        <v>197</v>
      </c>
      <c r="K33" s="176" t="s">
        <v>112</v>
      </c>
      <c r="L33" s="166"/>
      <c r="M33" s="25"/>
      <c r="N33" s="119"/>
      <c r="O33" s="84"/>
      <c r="P33" s="93" t="str">
        <f>IF($G33&lt;60,"","◎")</f>
        <v>◎</v>
      </c>
      <c r="Q33" s="84"/>
      <c r="R33" s="84"/>
      <c r="S33" s="84"/>
      <c r="T33" s="84"/>
      <c r="U33" s="84"/>
      <c r="V33" s="84"/>
      <c r="W33" s="84"/>
      <c r="X33" s="85"/>
      <c r="Y33" s="150">
        <f t="shared" si="0"/>
        <v>2</v>
      </c>
      <c r="Z33" s="239">
        <f t="shared" si="0"/>
        <v>2</v>
      </c>
      <c r="AA33" s="23"/>
      <c r="AB33" s="24"/>
      <c r="AC33" s="24"/>
      <c r="AD33" s="49">
        <f t="shared" ref="AD33:AE49" si="4">IF($G33&lt;60,"",$H33)</f>
        <v>2</v>
      </c>
      <c r="AE33" s="49">
        <f t="shared" si="4"/>
        <v>2</v>
      </c>
      <c r="AF33" s="25"/>
      <c r="AG33" s="136"/>
      <c r="AH33" s="24"/>
      <c r="AI33" s="24"/>
      <c r="AJ33" s="24"/>
      <c r="AK33" s="53">
        <f>IF($G33&lt;60,"",$H33)</f>
        <v>2</v>
      </c>
      <c r="AM33" s="249"/>
      <c r="AN33" s="249"/>
      <c r="AO33" s="249"/>
      <c r="AP33" s="249"/>
      <c r="AQ33" s="249"/>
      <c r="AR33" s="249"/>
    </row>
    <row r="34" spans="2:45" s="4" customFormat="1" ht="10.5" customHeight="1">
      <c r="B34" s="537"/>
      <c r="C34" s="537"/>
      <c r="D34" s="539"/>
      <c r="E34" s="9" t="s">
        <v>203</v>
      </c>
      <c r="F34" s="78"/>
      <c r="G34" s="77">
        <v>100</v>
      </c>
      <c r="H34" s="166">
        <v>1</v>
      </c>
      <c r="I34" s="188" t="s">
        <v>99</v>
      </c>
      <c r="J34" s="188" t="s">
        <v>101</v>
      </c>
      <c r="K34" s="176" t="s">
        <v>112</v>
      </c>
      <c r="L34" s="166"/>
      <c r="M34" s="25"/>
      <c r="N34" s="119"/>
      <c r="O34" s="84"/>
      <c r="P34" s="93" t="str">
        <f>IF($G34&lt;60,"","◎")</f>
        <v>◎</v>
      </c>
      <c r="Q34" s="84"/>
      <c r="R34" s="84"/>
      <c r="S34" s="84"/>
      <c r="T34" s="84"/>
      <c r="U34" s="84"/>
      <c r="V34" s="84"/>
      <c r="W34" s="84"/>
      <c r="X34" s="85"/>
      <c r="Y34" s="150">
        <f t="shared" si="0"/>
        <v>1</v>
      </c>
      <c r="Z34" s="239">
        <f t="shared" si="0"/>
        <v>1</v>
      </c>
      <c r="AA34" s="23"/>
      <c r="AB34" s="24"/>
      <c r="AC34" s="24"/>
      <c r="AD34" s="49">
        <f>IF($G34&lt;60,"",$H34)</f>
        <v>1</v>
      </c>
      <c r="AE34" s="49">
        <f>IF($G34&lt;60,"",$H34)</f>
        <v>1</v>
      </c>
      <c r="AF34" s="25"/>
      <c r="AG34" s="136"/>
      <c r="AH34" s="24"/>
      <c r="AI34" s="24"/>
      <c r="AJ34" s="34"/>
      <c r="AK34" s="53">
        <f>IF($G34&lt;60,"",$H34)</f>
        <v>1</v>
      </c>
      <c r="AM34" s="249"/>
      <c r="AN34" s="249"/>
      <c r="AO34" s="249"/>
      <c r="AP34" s="249"/>
      <c r="AQ34" s="249"/>
      <c r="AR34" s="249"/>
    </row>
    <row r="35" spans="2:45" s="4" customFormat="1" ht="10.5" customHeight="1">
      <c r="B35" s="537"/>
      <c r="C35" s="537"/>
      <c r="D35" s="539"/>
      <c r="E35" s="9" t="s">
        <v>63</v>
      </c>
      <c r="F35" s="78"/>
      <c r="G35" s="77">
        <v>100</v>
      </c>
      <c r="H35" s="166">
        <v>2</v>
      </c>
      <c r="I35" s="188" t="s">
        <v>99</v>
      </c>
      <c r="J35" s="188" t="s">
        <v>103</v>
      </c>
      <c r="K35" s="176" t="s">
        <v>112</v>
      </c>
      <c r="L35" s="166"/>
      <c r="M35" s="25"/>
      <c r="N35" s="119"/>
      <c r="O35" s="84"/>
      <c r="P35" s="93" t="str">
        <f>IF($G35&lt;60,"","◎")</f>
        <v>◎</v>
      </c>
      <c r="Q35" s="84"/>
      <c r="R35" s="84"/>
      <c r="S35" s="84"/>
      <c r="T35" s="84"/>
      <c r="U35" s="84"/>
      <c r="V35" s="84"/>
      <c r="W35" s="84"/>
      <c r="X35" s="85"/>
      <c r="Y35" s="150">
        <f t="shared" si="0"/>
        <v>2</v>
      </c>
      <c r="Z35" s="239">
        <f t="shared" si="0"/>
        <v>2</v>
      </c>
      <c r="AA35" s="23"/>
      <c r="AB35" s="24"/>
      <c r="AC35" s="24"/>
      <c r="AD35" s="49">
        <f t="shared" si="4"/>
        <v>2</v>
      </c>
      <c r="AE35" s="49">
        <f t="shared" si="4"/>
        <v>2</v>
      </c>
      <c r="AF35" s="25"/>
      <c r="AG35" s="136"/>
      <c r="AH35" s="24"/>
      <c r="AI35" s="24"/>
      <c r="AJ35" s="34"/>
      <c r="AK35" s="58">
        <f>IF($G35&lt;60,"",$H35)</f>
        <v>2</v>
      </c>
      <c r="AM35" s="249"/>
      <c r="AN35" s="249"/>
      <c r="AO35" s="249"/>
      <c r="AP35" s="249"/>
      <c r="AQ35" s="249"/>
    </row>
    <row r="36" spans="2:45" s="4" customFormat="1" ht="10.5" customHeight="1">
      <c r="B36" s="537"/>
      <c r="C36" s="537"/>
      <c r="D36" s="539"/>
      <c r="E36" s="9" t="s">
        <v>91</v>
      </c>
      <c r="F36" s="78"/>
      <c r="G36" s="77">
        <v>100</v>
      </c>
      <c r="H36" s="166">
        <v>2</v>
      </c>
      <c r="I36" s="188" t="s">
        <v>99</v>
      </c>
      <c r="J36" s="188" t="s">
        <v>103</v>
      </c>
      <c r="K36" s="176" t="s">
        <v>112</v>
      </c>
      <c r="L36" s="166"/>
      <c r="M36" s="25"/>
      <c r="N36" s="119"/>
      <c r="O36" s="84"/>
      <c r="P36" s="84"/>
      <c r="Q36" s="93" t="str">
        <f t="shared" ref="Q36:Q47" si="5">IF($G36&lt;60,"","◎")</f>
        <v>◎</v>
      </c>
      <c r="R36" s="84"/>
      <c r="S36" s="84"/>
      <c r="T36" s="84"/>
      <c r="U36" s="84"/>
      <c r="V36" s="84"/>
      <c r="W36" s="84"/>
      <c r="X36" s="85"/>
      <c r="Y36" s="150">
        <f t="shared" si="0"/>
        <v>2</v>
      </c>
      <c r="Z36" s="239">
        <f t="shared" si="0"/>
        <v>2</v>
      </c>
      <c r="AA36" s="23"/>
      <c r="AB36" s="24"/>
      <c r="AC36" s="24"/>
      <c r="AD36" s="49">
        <f t="shared" si="4"/>
        <v>2</v>
      </c>
      <c r="AE36" s="24"/>
      <c r="AF36" s="25"/>
      <c r="AG36" s="56">
        <f t="shared" ref="AG36:AI47" si="6">IF($G36&lt;60,"",$H36)</f>
        <v>2</v>
      </c>
      <c r="AH36" s="49">
        <f t="shared" si="6"/>
        <v>2</v>
      </c>
      <c r="AI36" s="49">
        <f t="shared" si="6"/>
        <v>2</v>
      </c>
      <c r="AJ36" s="24"/>
      <c r="AK36" s="25"/>
      <c r="AM36" s="249"/>
      <c r="AN36" s="249"/>
      <c r="AO36" s="249"/>
      <c r="AP36" s="249"/>
      <c r="AQ36" s="249"/>
    </row>
    <row r="37" spans="2:45" s="4" customFormat="1" ht="10.5" customHeight="1">
      <c r="B37" s="537"/>
      <c r="C37" s="537"/>
      <c r="D37" s="539"/>
      <c r="E37" s="9" t="s">
        <v>174</v>
      </c>
      <c r="F37" s="78"/>
      <c r="G37" s="77">
        <v>100</v>
      </c>
      <c r="H37" s="166">
        <v>2</v>
      </c>
      <c r="I37" s="188" t="s">
        <v>99</v>
      </c>
      <c r="J37" s="188" t="s">
        <v>101</v>
      </c>
      <c r="K37" s="176" t="s">
        <v>112</v>
      </c>
      <c r="L37" s="166"/>
      <c r="M37" s="25"/>
      <c r="N37" s="119"/>
      <c r="O37" s="84"/>
      <c r="P37" s="84"/>
      <c r="Q37" s="93" t="str">
        <f t="shared" si="5"/>
        <v>◎</v>
      </c>
      <c r="R37" s="84"/>
      <c r="S37" s="84"/>
      <c r="T37" s="84"/>
      <c r="U37" s="84"/>
      <c r="V37" s="84"/>
      <c r="W37" s="84"/>
      <c r="X37" s="85"/>
      <c r="Y37" s="150">
        <f t="shared" ref="Y37:Z49" si="7">IF($G37&lt;60,"",$H37)</f>
        <v>2</v>
      </c>
      <c r="Z37" s="239">
        <f t="shared" si="7"/>
        <v>2</v>
      </c>
      <c r="AA37" s="23"/>
      <c r="AB37" s="24"/>
      <c r="AC37" s="24"/>
      <c r="AD37" s="49">
        <f t="shared" si="4"/>
        <v>2</v>
      </c>
      <c r="AE37" s="24"/>
      <c r="AF37" s="25"/>
      <c r="AG37" s="56">
        <f t="shared" si="6"/>
        <v>2</v>
      </c>
      <c r="AH37" s="49">
        <f t="shared" si="6"/>
        <v>2</v>
      </c>
      <c r="AI37" s="49">
        <f t="shared" si="6"/>
        <v>2</v>
      </c>
      <c r="AJ37" s="24"/>
      <c r="AK37" s="25"/>
      <c r="AM37" s="243"/>
      <c r="AN37" s="243"/>
      <c r="AO37" s="243"/>
      <c r="AP37" s="243"/>
    </row>
    <row r="38" spans="2:45" s="4" customFormat="1" ht="10.5" customHeight="1">
      <c r="B38" s="537"/>
      <c r="C38" s="537"/>
      <c r="D38" s="539"/>
      <c r="E38" s="9" t="s">
        <v>238</v>
      </c>
      <c r="F38" s="78"/>
      <c r="G38" s="77">
        <v>100</v>
      </c>
      <c r="H38" s="166">
        <v>2</v>
      </c>
      <c r="I38" s="188" t="s">
        <v>99</v>
      </c>
      <c r="J38" s="188" t="s">
        <v>197</v>
      </c>
      <c r="K38" s="176" t="s">
        <v>112</v>
      </c>
      <c r="L38" s="166"/>
      <c r="M38" s="25"/>
      <c r="N38" s="119"/>
      <c r="O38" s="84"/>
      <c r="P38" s="84"/>
      <c r="Q38" s="93" t="str">
        <f t="shared" si="5"/>
        <v>◎</v>
      </c>
      <c r="R38" s="84"/>
      <c r="S38" s="84"/>
      <c r="T38" s="84"/>
      <c r="U38" s="84"/>
      <c r="V38" s="84"/>
      <c r="W38" s="84"/>
      <c r="X38" s="85"/>
      <c r="Y38" s="150">
        <f t="shared" si="7"/>
        <v>2</v>
      </c>
      <c r="Z38" s="239">
        <f t="shared" si="7"/>
        <v>2</v>
      </c>
      <c r="AA38" s="23"/>
      <c r="AB38" s="24"/>
      <c r="AC38" s="24"/>
      <c r="AD38" s="49">
        <f t="shared" si="4"/>
        <v>2</v>
      </c>
      <c r="AE38" s="24"/>
      <c r="AF38" s="25"/>
      <c r="AG38" s="56">
        <f t="shared" si="6"/>
        <v>2</v>
      </c>
      <c r="AH38" s="49">
        <f t="shared" si="6"/>
        <v>2</v>
      </c>
      <c r="AI38" s="49">
        <f t="shared" si="6"/>
        <v>2</v>
      </c>
      <c r="AJ38" s="24"/>
      <c r="AK38" s="25"/>
      <c r="AM38" s="243"/>
      <c r="AN38" s="243"/>
      <c r="AO38" s="243"/>
      <c r="AP38" s="243"/>
    </row>
    <row r="39" spans="2:45" s="4" customFormat="1" ht="10.5" customHeight="1">
      <c r="B39" s="537"/>
      <c r="C39" s="537"/>
      <c r="D39" s="539"/>
      <c r="E39" s="460" t="s">
        <v>235</v>
      </c>
      <c r="F39" s="78"/>
      <c r="G39" s="77">
        <v>100</v>
      </c>
      <c r="H39" s="166">
        <v>2</v>
      </c>
      <c r="I39" s="188" t="s">
        <v>99</v>
      </c>
      <c r="J39" s="188" t="s">
        <v>100</v>
      </c>
      <c r="K39" s="176" t="s">
        <v>112</v>
      </c>
      <c r="L39" s="166"/>
      <c r="M39" s="25"/>
      <c r="N39" s="119"/>
      <c r="O39" s="84"/>
      <c r="P39" s="84"/>
      <c r="Q39" s="93" t="str">
        <f t="shared" si="5"/>
        <v>◎</v>
      </c>
      <c r="R39" s="84"/>
      <c r="S39" s="84"/>
      <c r="T39" s="84"/>
      <c r="U39" s="84"/>
      <c r="V39" s="84"/>
      <c r="W39" s="84"/>
      <c r="X39" s="85"/>
      <c r="Y39" s="150">
        <f t="shared" si="7"/>
        <v>2</v>
      </c>
      <c r="Z39" s="239">
        <f t="shared" si="7"/>
        <v>2</v>
      </c>
      <c r="AA39" s="23"/>
      <c r="AB39" s="24"/>
      <c r="AC39" s="24"/>
      <c r="AD39" s="49">
        <f t="shared" si="4"/>
        <v>2</v>
      </c>
      <c r="AE39" s="24"/>
      <c r="AF39" s="25"/>
      <c r="AG39" s="56">
        <f t="shared" si="6"/>
        <v>2</v>
      </c>
      <c r="AH39" s="49">
        <f t="shared" si="6"/>
        <v>2</v>
      </c>
      <c r="AI39" s="24"/>
      <c r="AJ39" s="24"/>
      <c r="AK39" s="25"/>
      <c r="AM39" s="243"/>
      <c r="AN39" s="243"/>
      <c r="AO39" s="243"/>
      <c r="AP39" s="243"/>
    </row>
    <row r="40" spans="2:45" s="4" customFormat="1" ht="10.5" customHeight="1">
      <c r="B40" s="537"/>
      <c r="C40" s="537"/>
      <c r="D40" s="539"/>
      <c r="E40" s="9" t="s">
        <v>64</v>
      </c>
      <c r="F40" s="78"/>
      <c r="G40" s="77">
        <v>100</v>
      </c>
      <c r="H40" s="166">
        <v>1</v>
      </c>
      <c r="I40" s="188" t="s">
        <v>99</v>
      </c>
      <c r="J40" s="188" t="s">
        <v>100</v>
      </c>
      <c r="K40" s="176" t="s">
        <v>112</v>
      </c>
      <c r="L40" s="162"/>
      <c r="M40" s="35"/>
      <c r="N40" s="119"/>
      <c r="O40" s="84"/>
      <c r="P40" s="84"/>
      <c r="Q40" s="93" t="str">
        <f t="shared" si="5"/>
        <v>◎</v>
      </c>
      <c r="R40" s="84"/>
      <c r="S40" s="84"/>
      <c r="T40" s="84"/>
      <c r="U40" s="84"/>
      <c r="V40" s="84"/>
      <c r="W40" s="84"/>
      <c r="X40" s="85"/>
      <c r="Y40" s="150">
        <f t="shared" si="7"/>
        <v>1</v>
      </c>
      <c r="Z40" s="239">
        <f t="shared" si="7"/>
        <v>1</v>
      </c>
      <c r="AA40" s="23"/>
      <c r="AB40" s="24"/>
      <c r="AC40" s="24"/>
      <c r="AD40" s="49">
        <f t="shared" si="4"/>
        <v>1</v>
      </c>
      <c r="AE40" s="24"/>
      <c r="AF40" s="25"/>
      <c r="AG40" s="56">
        <f t="shared" si="6"/>
        <v>1</v>
      </c>
      <c r="AH40" s="49">
        <f t="shared" si="6"/>
        <v>1</v>
      </c>
      <c r="AI40" s="24"/>
      <c r="AJ40" s="24"/>
      <c r="AK40" s="25"/>
      <c r="AM40" s="243"/>
      <c r="AN40" s="243"/>
      <c r="AO40" s="243"/>
      <c r="AP40" s="243"/>
    </row>
    <row r="41" spans="2:45" s="4" customFormat="1" ht="10.5" customHeight="1">
      <c r="B41" s="537"/>
      <c r="C41" s="537"/>
      <c r="D41" s="539"/>
      <c r="E41" s="10" t="s">
        <v>47</v>
      </c>
      <c r="F41" s="78"/>
      <c r="G41" s="77">
        <v>100</v>
      </c>
      <c r="H41" s="166">
        <v>2</v>
      </c>
      <c r="I41" s="188" t="s">
        <v>99</v>
      </c>
      <c r="J41" s="188" t="s">
        <v>103</v>
      </c>
      <c r="K41" s="176" t="s">
        <v>112</v>
      </c>
      <c r="L41" s="166"/>
      <c r="M41" s="25"/>
      <c r="N41" s="119"/>
      <c r="O41" s="84"/>
      <c r="P41" s="84"/>
      <c r="Q41" s="93" t="str">
        <f t="shared" si="5"/>
        <v>◎</v>
      </c>
      <c r="R41" s="84"/>
      <c r="S41" s="84"/>
      <c r="T41" s="84"/>
      <c r="U41" s="84"/>
      <c r="V41" s="84"/>
      <c r="W41" s="84"/>
      <c r="X41" s="85"/>
      <c r="Y41" s="150">
        <f t="shared" si="7"/>
        <v>2</v>
      </c>
      <c r="Z41" s="239">
        <f t="shared" si="7"/>
        <v>2</v>
      </c>
      <c r="AA41" s="23"/>
      <c r="AB41" s="24"/>
      <c r="AC41" s="24"/>
      <c r="AD41" s="49">
        <f t="shared" si="4"/>
        <v>2</v>
      </c>
      <c r="AE41" s="24"/>
      <c r="AF41" s="25"/>
      <c r="AG41" s="56">
        <f t="shared" si="6"/>
        <v>2</v>
      </c>
      <c r="AH41" s="49">
        <f t="shared" si="6"/>
        <v>2</v>
      </c>
      <c r="AI41" s="24"/>
      <c r="AJ41" s="24"/>
      <c r="AK41" s="25"/>
      <c r="AM41" s="243"/>
      <c r="AN41" s="243"/>
      <c r="AO41" s="243"/>
      <c r="AP41" s="243"/>
    </row>
    <row r="42" spans="2:45" s="4" customFormat="1" ht="10.5" customHeight="1">
      <c r="B42" s="537"/>
      <c r="C42" s="537"/>
      <c r="D42" s="539"/>
      <c r="E42" s="9" t="s">
        <v>24</v>
      </c>
      <c r="F42" s="78"/>
      <c r="G42" s="77">
        <v>100</v>
      </c>
      <c r="H42" s="166">
        <v>2</v>
      </c>
      <c r="I42" s="188" t="s">
        <v>99</v>
      </c>
      <c r="J42" s="188" t="s">
        <v>103</v>
      </c>
      <c r="K42" s="176" t="s">
        <v>112</v>
      </c>
      <c r="L42" s="162"/>
      <c r="M42" s="35"/>
      <c r="N42" s="119"/>
      <c r="O42" s="84"/>
      <c r="P42" s="84"/>
      <c r="Q42" s="93" t="str">
        <f t="shared" si="5"/>
        <v>◎</v>
      </c>
      <c r="R42" s="84"/>
      <c r="S42" s="84"/>
      <c r="T42" s="84"/>
      <c r="U42" s="84"/>
      <c r="V42" s="84"/>
      <c r="W42" s="84"/>
      <c r="X42" s="85"/>
      <c r="Y42" s="150">
        <f t="shared" si="7"/>
        <v>2</v>
      </c>
      <c r="Z42" s="239">
        <f t="shared" si="7"/>
        <v>2</v>
      </c>
      <c r="AA42" s="23"/>
      <c r="AB42" s="24"/>
      <c r="AC42" s="24"/>
      <c r="AD42" s="49">
        <f t="shared" si="4"/>
        <v>2</v>
      </c>
      <c r="AE42" s="24"/>
      <c r="AF42" s="25"/>
      <c r="AG42" s="56">
        <f t="shared" si="6"/>
        <v>2</v>
      </c>
      <c r="AH42" s="49">
        <f t="shared" si="6"/>
        <v>2</v>
      </c>
      <c r="AI42" s="49">
        <f t="shared" si="6"/>
        <v>2</v>
      </c>
      <c r="AJ42" s="24"/>
      <c r="AK42" s="25"/>
    </row>
    <row r="43" spans="2:45" s="4" customFormat="1" ht="10.5" customHeight="1">
      <c r="B43" s="537"/>
      <c r="C43" s="537"/>
      <c r="D43" s="539"/>
      <c r="E43" s="9" t="s">
        <v>65</v>
      </c>
      <c r="F43" s="78"/>
      <c r="G43" s="77">
        <v>100</v>
      </c>
      <c r="H43" s="166">
        <v>2</v>
      </c>
      <c r="I43" s="188" t="s">
        <v>99</v>
      </c>
      <c r="J43" s="188" t="s">
        <v>103</v>
      </c>
      <c r="K43" s="176" t="s">
        <v>112</v>
      </c>
      <c r="L43" s="166"/>
      <c r="M43" s="25"/>
      <c r="N43" s="119"/>
      <c r="O43" s="84"/>
      <c r="P43" s="84"/>
      <c r="Q43" s="93" t="str">
        <f t="shared" si="5"/>
        <v>◎</v>
      </c>
      <c r="R43" s="84"/>
      <c r="S43" s="84"/>
      <c r="T43" s="84"/>
      <c r="U43" s="84"/>
      <c r="V43" s="84"/>
      <c r="W43" s="84"/>
      <c r="X43" s="85"/>
      <c r="Y43" s="150">
        <f t="shared" si="7"/>
        <v>2</v>
      </c>
      <c r="Z43" s="239">
        <f t="shared" si="7"/>
        <v>2</v>
      </c>
      <c r="AA43" s="23"/>
      <c r="AB43" s="24"/>
      <c r="AC43" s="24"/>
      <c r="AD43" s="49">
        <f t="shared" si="4"/>
        <v>2</v>
      </c>
      <c r="AE43" s="24"/>
      <c r="AF43" s="25"/>
      <c r="AG43" s="56">
        <f t="shared" si="6"/>
        <v>2</v>
      </c>
      <c r="AH43" s="49">
        <f t="shared" si="6"/>
        <v>2</v>
      </c>
      <c r="AI43" s="24"/>
      <c r="AJ43" s="24"/>
      <c r="AK43" s="25"/>
      <c r="AM43" s="246"/>
      <c r="AN43" s="246"/>
      <c r="AO43" s="246"/>
      <c r="AP43" s="246"/>
      <c r="AQ43" s="246"/>
      <c r="AR43" s="246"/>
      <c r="AS43" s="246"/>
    </row>
    <row r="44" spans="2:45" s="4" customFormat="1" ht="10.5" customHeight="1">
      <c r="B44" s="537"/>
      <c r="C44" s="537"/>
      <c r="D44" s="539"/>
      <c r="E44" s="9" t="s">
        <v>54</v>
      </c>
      <c r="F44" s="74"/>
      <c r="G44" s="78">
        <v>100</v>
      </c>
      <c r="H44" s="163">
        <v>1</v>
      </c>
      <c r="I44" s="188" t="s">
        <v>99</v>
      </c>
      <c r="J44" s="193" t="s">
        <v>105</v>
      </c>
      <c r="K44" s="176" t="s">
        <v>112</v>
      </c>
      <c r="L44" s="224"/>
      <c r="M44" s="38"/>
      <c r="N44" s="142"/>
      <c r="O44" s="91"/>
      <c r="P44" s="91"/>
      <c r="Q44" s="93" t="str">
        <f t="shared" si="5"/>
        <v>◎</v>
      </c>
      <c r="R44" s="91"/>
      <c r="S44" s="91"/>
      <c r="T44" s="91"/>
      <c r="U44" s="91"/>
      <c r="V44" s="91"/>
      <c r="W44" s="91"/>
      <c r="X44" s="92"/>
      <c r="Y44" s="156">
        <f t="shared" si="7"/>
        <v>1</v>
      </c>
      <c r="Z44" s="240">
        <f t="shared" si="7"/>
        <v>1</v>
      </c>
      <c r="AA44" s="37"/>
      <c r="AB44" s="28"/>
      <c r="AC44" s="28"/>
      <c r="AD44" s="51">
        <f t="shared" si="4"/>
        <v>1</v>
      </c>
      <c r="AE44" s="28"/>
      <c r="AF44" s="38"/>
      <c r="AG44" s="60">
        <f t="shared" si="6"/>
        <v>1</v>
      </c>
      <c r="AH44" s="51">
        <f t="shared" si="6"/>
        <v>1</v>
      </c>
      <c r="AI44" s="28"/>
      <c r="AJ44" s="28"/>
      <c r="AK44" s="38"/>
      <c r="AM44" s="246"/>
      <c r="AN44" s="246"/>
      <c r="AO44" s="246"/>
      <c r="AP44" s="246"/>
      <c r="AQ44" s="246"/>
      <c r="AR44" s="246"/>
      <c r="AS44" s="246"/>
    </row>
    <row r="45" spans="2:45" s="4" customFormat="1" ht="10.5" customHeight="1">
      <c r="B45" s="537"/>
      <c r="C45" s="537"/>
      <c r="D45" s="539"/>
      <c r="E45" s="11" t="s">
        <v>74</v>
      </c>
      <c r="F45" s="80"/>
      <c r="G45" s="79">
        <v>100</v>
      </c>
      <c r="H45" s="162">
        <v>1</v>
      </c>
      <c r="I45" s="186" t="s">
        <v>99</v>
      </c>
      <c r="J45" s="185" t="s">
        <v>105</v>
      </c>
      <c r="K45" s="177" t="s">
        <v>112</v>
      </c>
      <c r="L45" s="166"/>
      <c r="M45" s="25"/>
      <c r="N45" s="119"/>
      <c r="O45" s="84"/>
      <c r="P45" s="84"/>
      <c r="Q45" s="93" t="str">
        <f t="shared" si="5"/>
        <v>◎</v>
      </c>
      <c r="R45" s="84"/>
      <c r="S45" s="84"/>
      <c r="T45" s="84"/>
      <c r="U45" s="84"/>
      <c r="V45" s="84"/>
      <c r="W45" s="84"/>
      <c r="X45" s="85"/>
      <c r="Y45" s="150">
        <f t="shared" si="7"/>
        <v>1</v>
      </c>
      <c r="Z45" s="239">
        <f t="shared" si="7"/>
        <v>1</v>
      </c>
      <c r="AA45" s="23"/>
      <c r="AB45" s="24"/>
      <c r="AC45" s="24"/>
      <c r="AD45" s="49">
        <f t="shared" si="4"/>
        <v>1</v>
      </c>
      <c r="AE45" s="24"/>
      <c r="AF45" s="25"/>
      <c r="AG45" s="56">
        <f t="shared" si="6"/>
        <v>1</v>
      </c>
      <c r="AH45" s="49">
        <f t="shared" si="6"/>
        <v>1</v>
      </c>
      <c r="AI45" s="24"/>
      <c r="AJ45" s="24"/>
      <c r="AK45" s="25"/>
    </row>
    <row r="46" spans="2:45" s="4" customFormat="1" ht="10.5" customHeight="1">
      <c r="B46" s="537"/>
      <c r="C46" s="537"/>
      <c r="D46" s="539"/>
      <c r="E46" s="9" t="s">
        <v>76</v>
      </c>
      <c r="F46" s="78"/>
      <c r="G46" s="77">
        <v>100</v>
      </c>
      <c r="H46" s="166">
        <v>2</v>
      </c>
      <c r="I46" s="188" t="s">
        <v>99</v>
      </c>
      <c r="J46" s="188" t="s">
        <v>103</v>
      </c>
      <c r="K46" s="176" t="s">
        <v>112</v>
      </c>
      <c r="L46" s="166"/>
      <c r="M46" s="25"/>
      <c r="N46" s="119"/>
      <c r="O46" s="84"/>
      <c r="P46" s="84"/>
      <c r="Q46" s="93" t="str">
        <f t="shared" si="5"/>
        <v>◎</v>
      </c>
      <c r="R46" s="84"/>
      <c r="S46" s="84"/>
      <c r="T46" s="84"/>
      <c r="U46" s="84"/>
      <c r="V46" s="84"/>
      <c r="W46" s="84"/>
      <c r="X46" s="85"/>
      <c r="Y46" s="150">
        <f t="shared" si="7"/>
        <v>2</v>
      </c>
      <c r="Z46" s="239">
        <f t="shared" si="7"/>
        <v>2</v>
      </c>
      <c r="AA46" s="23"/>
      <c r="AB46" s="24"/>
      <c r="AC46" s="24"/>
      <c r="AD46" s="49">
        <f t="shared" si="4"/>
        <v>2</v>
      </c>
      <c r="AE46" s="24"/>
      <c r="AF46" s="25"/>
      <c r="AG46" s="56">
        <f t="shared" si="6"/>
        <v>2</v>
      </c>
      <c r="AH46" s="49">
        <f t="shared" si="6"/>
        <v>2</v>
      </c>
      <c r="AI46" s="24"/>
      <c r="AJ46" s="24"/>
      <c r="AK46" s="25"/>
    </row>
    <row r="47" spans="2:45" s="4" customFormat="1" ht="10.5" customHeight="1">
      <c r="B47" s="537"/>
      <c r="C47" s="537"/>
      <c r="D47" s="539"/>
      <c r="E47" s="9" t="s">
        <v>57</v>
      </c>
      <c r="F47" s="78"/>
      <c r="G47" s="77">
        <v>100</v>
      </c>
      <c r="H47" s="166">
        <v>1</v>
      </c>
      <c r="I47" s="188" t="s">
        <v>99</v>
      </c>
      <c r="J47" s="188" t="s">
        <v>101</v>
      </c>
      <c r="K47" s="176" t="s">
        <v>112</v>
      </c>
      <c r="L47" s="166"/>
      <c r="M47" s="25"/>
      <c r="N47" s="119"/>
      <c r="O47" s="84"/>
      <c r="P47" s="84"/>
      <c r="Q47" s="93" t="str">
        <f t="shared" si="5"/>
        <v>◎</v>
      </c>
      <c r="R47" s="84"/>
      <c r="S47" s="84"/>
      <c r="T47" s="84"/>
      <c r="U47" s="84"/>
      <c r="V47" s="84"/>
      <c r="W47" s="84"/>
      <c r="X47" s="85"/>
      <c r="Y47" s="150">
        <f t="shared" si="7"/>
        <v>1</v>
      </c>
      <c r="Z47" s="239">
        <f t="shared" si="7"/>
        <v>1</v>
      </c>
      <c r="AA47" s="23"/>
      <c r="AB47" s="24"/>
      <c r="AC47" s="24"/>
      <c r="AD47" s="49">
        <f t="shared" si="4"/>
        <v>1</v>
      </c>
      <c r="AE47" s="24"/>
      <c r="AF47" s="25"/>
      <c r="AG47" s="56">
        <f t="shared" si="6"/>
        <v>1</v>
      </c>
      <c r="AH47" s="49">
        <f t="shared" si="6"/>
        <v>1</v>
      </c>
      <c r="AI47" s="24"/>
      <c r="AJ47" s="24"/>
      <c r="AK47" s="25"/>
    </row>
    <row r="48" spans="2:45" s="4" customFormat="1" ht="10.5" customHeight="1">
      <c r="B48" s="537"/>
      <c r="C48" s="537"/>
      <c r="D48" s="539"/>
      <c r="E48" s="11" t="s">
        <v>131</v>
      </c>
      <c r="F48" s="80"/>
      <c r="G48" s="79">
        <v>100</v>
      </c>
      <c r="H48" s="162">
        <v>4</v>
      </c>
      <c r="I48" s="186" t="s">
        <v>99</v>
      </c>
      <c r="J48" s="186" t="s">
        <v>103</v>
      </c>
      <c r="K48" s="177" t="s">
        <v>114</v>
      </c>
      <c r="L48" s="166"/>
      <c r="M48" s="25"/>
      <c r="N48" s="119"/>
      <c r="O48" s="84"/>
      <c r="P48" s="84"/>
      <c r="Q48" s="84"/>
      <c r="R48" s="84"/>
      <c r="S48" s="84"/>
      <c r="T48" s="93" t="str">
        <f>IF($G48&lt;60,"","◎")</f>
        <v>◎</v>
      </c>
      <c r="U48" s="86" t="str">
        <f>IF($G48&lt;60,"","○")</f>
        <v>○</v>
      </c>
      <c r="V48" s="84"/>
      <c r="W48" s="84"/>
      <c r="X48" s="85"/>
      <c r="Y48" s="150">
        <f t="shared" si="7"/>
        <v>4</v>
      </c>
      <c r="Z48" s="239">
        <f t="shared" si="7"/>
        <v>4</v>
      </c>
      <c r="AA48" s="23"/>
      <c r="AB48" s="24"/>
      <c r="AC48" s="24"/>
      <c r="AD48" s="52">
        <f t="shared" si="4"/>
        <v>4</v>
      </c>
      <c r="AE48" s="24"/>
      <c r="AF48" s="25"/>
      <c r="AG48" s="61">
        <f>IF($G48&lt;60,"",$H48)</f>
        <v>4</v>
      </c>
      <c r="AH48" s="34"/>
      <c r="AI48" s="34"/>
      <c r="AJ48" s="52">
        <f>IF($G48&lt;60,"",$H48)</f>
        <v>4</v>
      </c>
      <c r="AK48" s="35"/>
      <c r="AM48" s="247"/>
      <c r="AN48" s="247"/>
      <c r="AO48" s="247"/>
      <c r="AP48" s="247"/>
      <c r="AQ48" s="247"/>
      <c r="AR48" s="247"/>
    </row>
    <row r="49" spans="2:50" s="4" customFormat="1" ht="10.5" customHeight="1">
      <c r="B49" s="537"/>
      <c r="C49" s="537"/>
      <c r="D49" s="539"/>
      <c r="E49" s="11" t="s">
        <v>92</v>
      </c>
      <c r="F49" s="80"/>
      <c r="G49" s="79">
        <v>100</v>
      </c>
      <c r="H49" s="162">
        <v>2</v>
      </c>
      <c r="I49" s="186" t="s">
        <v>99</v>
      </c>
      <c r="J49" s="186" t="s">
        <v>105</v>
      </c>
      <c r="K49" s="177" t="s">
        <v>114</v>
      </c>
      <c r="L49" s="162"/>
      <c r="M49" s="35"/>
      <c r="N49" s="141"/>
      <c r="O49" s="96"/>
      <c r="P49" s="96"/>
      <c r="Q49" s="96"/>
      <c r="R49" s="96"/>
      <c r="S49" s="96"/>
      <c r="T49" s="108" t="str">
        <f>IF($G49&lt;60,"","◎")</f>
        <v>◎</v>
      </c>
      <c r="U49" s="96"/>
      <c r="V49" s="96"/>
      <c r="W49" s="96"/>
      <c r="X49" s="98"/>
      <c r="Y49" s="151">
        <f t="shared" si="7"/>
        <v>2</v>
      </c>
      <c r="Z49" s="268">
        <f t="shared" si="7"/>
        <v>2</v>
      </c>
      <c r="AA49" s="33"/>
      <c r="AB49" s="34"/>
      <c r="AC49" s="34"/>
      <c r="AD49" s="52">
        <f t="shared" si="4"/>
        <v>2</v>
      </c>
      <c r="AE49" s="34"/>
      <c r="AF49" s="35"/>
      <c r="AG49" s="61">
        <f>IF($G49&lt;60,"",$H49)</f>
        <v>2</v>
      </c>
      <c r="AH49" s="34"/>
      <c r="AI49" s="34"/>
      <c r="AJ49" s="52">
        <f>IF($G49&lt;60,"",$H49)</f>
        <v>2</v>
      </c>
      <c r="AK49" s="35"/>
    </row>
    <row r="50" spans="2:50" s="4" customFormat="1" ht="10.5" customHeight="1">
      <c r="B50" s="537"/>
      <c r="C50" s="537"/>
      <c r="D50" s="539"/>
      <c r="E50" s="9" t="s">
        <v>202</v>
      </c>
      <c r="F50" s="78"/>
      <c r="G50" s="135" t="s">
        <v>53</v>
      </c>
      <c r="H50" s="166">
        <v>1</v>
      </c>
      <c r="I50" s="188" t="s">
        <v>99</v>
      </c>
      <c r="J50" s="193" t="s">
        <v>103</v>
      </c>
      <c r="K50" s="176" t="s">
        <v>112</v>
      </c>
      <c r="L50" s="166"/>
      <c r="M50" s="25"/>
      <c r="N50" s="202" t="str">
        <f>IF($G50&lt;60,"","◇")</f>
        <v>◇</v>
      </c>
      <c r="O50" s="202" t="str">
        <f>IF($G50&lt;60,"","◇")</f>
        <v>◇</v>
      </c>
      <c r="P50" s="84"/>
      <c r="Q50" s="84"/>
      <c r="R50" s="84"/>
      <c r="S50" s="84"/>
      <c r="T50" s="84"/>
      <c r="U50" s="202" t="str">
        <f>IF($G50&lt;60,"","◇")</f>
        <v>◇</v>
      </c>
      <c r="V50" s="84"/>
      <c r="W50" s="84"/>
      <c r="X50" s="85"/>
      <c r="Y50" s="150">
        <f>IF($G50&lt;&gt;"○","",$H50)</f>
        <v>1</v>
      </c>
      <c r="Z50" s="239">
        <f>IF($G50&lt;&gt;"○","",$H50)</f>
        <v>1</v>
      </c>
      <c r="AA50" s="23"/>
      <c r="AB50" s="24"/>
      <c r="AC50" s="24"/>
      <c r="AD50" s="49">
        <f>IF($G50&lt;60,"",$H50)</f>
        <v>1</v>
      </c>
      <c r="AE50" s="49">
        <f>IF($G50&lt;60,"",$H50)</f>
        <v>1</v>
      </c>
      <c r="AF50" s="25"/>
      <c r="AG50" s="24"/>
      <c r="AH50" s="24"/>
      <c r="AI50" s="24"/>
      <c r="AJ50" s="24"/>
      <c r="AK50" s="53">
        <f>IF($G50&lt;60,"",$H50)</f>
        <v>1</v>
      </c>
    </row>
    <row r="51" spans="2:50" s="4" customFormat="1" ht="10.5" customHeight="1">
      <c r="B51" s="537"/>
      <c r="C51" s="537"/>
      <c r="D51" s="540"/>
      <c r="E51" s="112" t="s">
        <v>4</v>
      </c>
      <c r="F51" s="113"/>
      <c r="G51" s="114" t="s">
        <v>53</v>
      </c>
      <c r="H51" s="168">
        <v>11</v>
      </c>
      <c r="I51" s="189" t="s">
        <v>99</v>
      </c>
      <c r="J51" s="189" t="s">
        <v>104</v>
      </c>
      <c r="K51" s="190" t="s">
        <v>115</v>
      </c>
      <c r="L51" s="223"/>
      <c r="M51" s="69"/>
      <c r="N51" s="143"/>
      <c r="O51" s="100"/>
      <c r="P51" s="100"/>
      <c r="Q51" s="100"/>
      <c r="R51" s="115" t="str">
        <f>IF($G51&lt;&gt;"○","","◎")</f>
        <v>◎</v>
      </c>
      <c r="S51" s="100"/>
      <c r="T51" s="115" t="str">
        <f>IF($G51&lt;&gt;"○","","◎")</f>
        <v>◎</v>
      </c>
      <c r="U51" s="100"/>
      <c r="V51" s="100"/>
      <c r="W51" s="100"/>
      <c r="X51" s="116"/>
      <c r="Y51" s="155">
        <f>IF($G51&lt;&gt;"○","",$H51)</f>
        <v>11</v>
      </c>
      <c r="Z51" s="423">
        <f>IF($G51&lt;&gt;"○","",$H51)</f>
        <v>11</v>
      </c>
      <c r="AA51" s="70"/>
      <c r="AB51" s="39"/>
      <c r="AC51" s="39"/>
      <c r="AD51" s="68">
        <f>IF($G51&lt;&gt;"○","",$H51)</f>
        <v>11</v>
      </c>
      <c r="AE51" s="39"/>
      <c r="AF51" s="69"/>
      <c r="AG51" s="67">
        <f>IF($G51&lt;&gt;"○","",$H51)</f>
        <v>11</v>
      </c>
      <c r="AH51" s="39"/>
      <c r="AI51" s="39"/>
      <c r="AJ51" s="68">
        <f>IF($G51&lt;&gt;"○","",$H51)</f>
        <v>11</v>
      </c>
      <c r="AK51" s="69"/>
    </row>
    <row r="52" spans="2:50" s="4" customFormat="1" ht="10.5" customHeight="1">
      <c r="B52" s="537"/>
      <c r="C52" s="537"/>
      <c r="D52" s="536" t="s">
        <v>5</v>
      </c>
      <c r="E52" s="9" t="s">
        <v>230</v>
      </c>
      <c r="F52" s="74"/>
      <c r="G52" s="78">
        <v>100</v>
      </c>
      <c r="H52" s="163">
        <v>1</v>
      </c>
      <c r="I52" s="193" t="s">
        <v>5</v>
      </c>
      <c r="J52" s="194" t="s">
        <v>100</v>
      </c>
      <c r="K52" s="176" t="s">
        <v>135</v>
      </c>
      <c r="L52" s="224"/>
      <c r="M52" s="38"/>
      <c r="N52" s="119"/>
      <c r="O52" s="84"/>
      <c r="P52" s="84"/>
      <c r="Q52" s="97" t="str">
        <f t="shared" ref="Q52:Q63" si="8">IF($G52&lt;60,"","○")</f>
        <v>○</v>
      </c>
      <c r="R52" s="84"/>
      <c r="S52" s="84"/>
      <c r="T52" s="84"/>
      <c r="U52" s="84"/>
      <c r="V52" s="84"/>
      <c r="W52" s="454"/>
      <c r="X52" s="446"/>
      <c r="Y52" s="447">
        <f t="shared" ref="Y52:Z54" si="9">IF($G52&lt;60,"",$H52)</f>
        <v>1</v>
      </c>
      <c r="Z52" s="448">
        <f t="shared" si="9"/>
        <v>1</v>
      </c>
      <c r="AA52" s="449"/>
      <c r="AB52" s="450"/>
      <c r="AC52" s="450"/>
      <c r="AD52" s="451">
        <f>IF($G52&lt;60,"",$H52)</f>
        <v>1</v>
      </c>
      <c r="AE52" s="450"/>
      <c r="AF52" s="461"/>
      <c r="AG52" s="462">
        <f t="shared" ref="AG52:AH54" si="10">IF($G52&lt;60,"",$H52)</f>
        <v>1</v>
      </c>
      <c r="AH52" s="451">
        <f t="shared" si="10"/>
        <v>1</v>
      </c>
      <c r="AI52" s="450"/>
      <c r="AJ52" s="450"/>
      <c r="AK52" s="453"/>
      <c r="AL52" s="452"/>
      <c r="AM52" s="452"/>
      <c r="AN52" s="452"/>
      <c r="AO52" s="452"/>
      <c r="AP52" s="452"/>
      <c r="AQ52" s="452"/>
      <c r="AR52" s="452"/>
      <c r="AS52" s="452"/>
      <c r="AT52" s="452"/>
      <c r="AU52" s="452"/>
      <c r="AV52" s="452"/>
      <c r="AW52" s="452"/>
      <c r="AX52" s="452"/>
    </row>
    <row r="53" spans="2:50" s="4" customFormat="1" ht="10.5" customHeight="1">
      <c r="B53" s="537"/>
      <c r="C53" s="537"/>
      <c r="D53" s="537"/>
      <c r="E53" s="12" t="s">
        <v>234</v>
      </c>
      <c r="F53" s="74"/>
      <c r="G53" s="78">
        <v>100</v>
      </c>
      <c r="H53" s="163">
        <v>1</v>
      </c>
      <c r="I53" s="193" t="s">
        <v>5</v>
      </c>
      <c r="J53" s="193" t="s">
        <v>101</v>
      </c>
      <c r="K53" s="176" t="s">
        <v>112</v>
      </c>
      <c r="L53" s="166"/>
      <c r="M53" s="25"/>
      <c r="N53" s="119"/>
      <c r="O53" s="84"/>
      <c r="P53" s="84"/>
      <c r="Q53" s="97" t="str">
        <f t="shared" si="8"/>
        <v>○</v>
      </c>
      <c r="R53" s="84"/>
      <c r="S53" s="84"/>
      <c r="T53" s="84"/>
      <c r="U53" s="84"/>
      <c r="V53" s="84"/>
      <c r="W53" s="84"/>
      <c r="X53" s="85"/>
      <c r="Y53" s="150">
        <f t="shared" si="9"/>
        <v>1</v>
      </c>
      <c r="Z53" s="239">
        <f t="shared" si="9"/>
        <v>1</v>
      </c>
      <c r="AA53" s="23"/>
      <c r="AB53" s="24"/>
      <c r="AC53" s="24"/>
      <c r="AD53" s="49">
        <f t="shared" ref="AD53:AD64" si="11">IF($G53&lt;60,"",$H53)</f>
        <v>1</v>
      </c>
      <c r="AE53" s="24"/>
      <c r="AF53" s="25"/>
      <c r="AG53" s="56">
        <f t="shared" si="10"/>
        <v>1</v>
      </c>
      <c r="AH53" s="49">
        <f t="shared" si="10"/>
        <v>1</v>
      </c>
      <c r="AI53" s="49">
        <f>IF($G53&lt;60,"",$H53)</f>
        <v>1</v>
      </c>
      <c r="AJ53" s="24"/>
      <c r="AK53" s="25"/>
    </row>
    <row r="54" spans="2:50" s="4" customFormat="1" ht="10.5" customHeight="1">
      <c r="B54" s="537"/>
      <c r="C54" s="537"/>
      <c r="D54" s="537"/>
      <c r="E54" s="12" t="s">
        <v>49</v>
      </c>
      <c r="F54" s="74"/>
      <c r="G54" s="78">
        <v>100</v>
      </c>
      <c r="H54" s="163">
        <v>1</v>
      </c>
      <c r="I54" s="193" t="s">
        <v>5</v>
      </c>
      <c r="J54" s="193" t="s">
        <v>105</v>
      </c>
      <c r="K54" s="176" t="s">
        <v>112</v>
      </c>
      <c r="L54" s="166"/>
      <c r="M54" s="25"/>
      <c r="N54" s="119"/>
      <c r="O54" s="84"/>
      <c r="P54" s="84"/>
      <c r="Q54" s="97" t="str">
        <f t="shared" si="8"/>
        <v>○</v>
      </c>
      <c r="R54" s="84"/>
      <c r="S54" s="84"/>
      <c r="T54" s="84"/>
      <c r="U54" s="84"/>
      <c r="V54" s="84"/>
      <c r="W54" s="84"/>
      <c r="X54" s="85"/>
      <c r="Y54" s="150">
        <f t="shared" si="9"/>
        <v>1</v>
      </c>
      <c r="Z54" s="239">
        <f t="shared" si="9"/>
        <v>1</v>
      </c>
      <c r="AA54" s="23"/>
      <c r="AB54" s="24"/>
      <c r="AC54" s="24"/>
      <c r="AD54" s="49">
        <f t="shared" si="11"/>
        <v>1</v>
      </c>
      <c r="AE54" s="24"/>
      <c r="AF54" s="25"/>
      <c r="AG54" s="56">
        <f t="shared" si="10"/>
        <v>1</v>
      </c>
      <c r="AH54" s="49">
        <f t="shared" si="10"/>
        <v>1</v>
      </c>
      <c r="AI54" s="24"/>
      <c r="AJ54" s="24"/>
      <c r="AK54" s="25"/>
    </row>
    <row r="55" spans="2:50" s="4" customFormat="1" ht="10.5" customHeight="1">
      <c r="B55" s="537"/>
      <c r="C55" s="537"/>
      <c r="D55" s="537"/>
      <c r="E55" s="9" t="s">
        <v>58</v>
      </c>
      <c r="F55" s="74"/>
      <c r="G55" s="78">
        <v>100</v>
      </c>
      <c r="H55" s="163">
        <v>1</v>
      </c>
      <c r="I55" s="193" t="s">
        <v>5</v>
      </c>
      <c r="J55" s="194" t="s">
        <v>105</v>
      </c>
      <c r="K55" s="176" t="s">
        <v>112</v>
      </c>
      <c r="L55" s="166"/>
      <c r="M55" s="25"/>
      <c r="N55" s="119"/>
      <c r="O55" s="84"/>
      <c r="P55" s="84"/>
      <c r="Q55" s="86" t="str">
        <f t="shared" si="8"/>
        <v>○</v>
      </c>
      <c r="R55" s="84"/>
      <c r="S55" s="84"/>
      <c r="T55" s="84"/>
      <c r="U55" s="84"/>
      <c r="V55" s="84"/>
      <c r="W55" s="84"/>
      <c r="X55" s="85"/>
      <c r="Y55" s="150">
        <f t="shared" ref="Y55:Z65" si="12">IF($G55&lt;60,"",$H55)</f>
        <v>1</v>
      </c>
      <c r="Z55" s="239">
        <f t="shared" si="12"/>
        <v>1</v>
      </c>
      <c r="AA55" s="23"/>
      <c r="AB55" s="24"/>
      <c r="AC55" s="24"/>
      <c r="AD55" s="49">
        <f t="shared" si="11"/>
        <v>1</v>
      </c>
      <c r="AE55" s="24"/>
      <c r="AF55" s="25"/>
      <c r="AG55" s="56">
        <f t="shared" ref="AG55:AH64" si="13">IF($G55&lt;60,"",$H55)</f>
        <v>1</v>
      </c>
      <c r="AH55" s="49">
        <f t="shared" si="13"/>
        <v>1</v>
      </c>
      <c r="AI55" s="24"/>
      <c r="AJ55" s="24"/>
      <c r="AK55" s="25"/>
    </row>
    <row r="56" spans="2:50" s="4" customFormat="1" ht="10.5" customHeight="1">
      <c r="B56" s="537"/>
      <c r="C56" s="537"/>
      <c r="D56" s="537"/>
      <c r="E56" s="9" t="s">
        <v>66</v>
      </c>
      <c r="F56" s="78"/>
      <c r="G56" s="78">
        <v>100</v>
      </c>
      <c r="H56" s="170">
        <v>2</v>
      </c>
      <c r="I56" s="193" t="s">
        <v>5</v>
      </c>
      <c r="J56" s="194" t="s">
        <v>104</v>
      </c>
      <c r="K56" s="176" t="s">
        <v>112</v>
      </c>
      <c r="L56" s="166"/>
      <c r="M56" s="25"/>
      <c r="N56" s="119"/>
      <c r="O56" s="84"/>
      <c r="P56" s="84"/>
      <c r="Q56" s="97" t="str">
        <f t="shared" si="8"/>
        <v>○</v>
      </c>
      <c r="R56" s="84"/>
      <c r="S56" s="84"/>
      <c r="T56" s="84"/>
      <c r="U56" s="84"/>
      <c r="V56" s="84"/>
      <c r="W56" s="84"/>
      <c r="X56" s="85"/>
      <c r="Y56" s="150">
        <f t="shared" si="12"/>
        <v>2</v>
      </c>
      <c r="Z56" s="239">
        <f t="shared" si="12"/>
        <v>2</v>
      </c>
      <c r="AA56" s="23"/>
      <c r="AB56" s="24"/>
      <c r="AC56" s="24"/>
      <c r="AD56" s="49">
        <f t="shared" si="11"/>
        <v>2</v>
      </c>
      <c r="AE56" s="24"/>
      <c r="AF56" s="25"/>
      <c r="AG56" s="56">
        <f t="shared" si="13"/>
        <v>2</v>
      </c>
      <c r="AH56" s="49">
        <f t="shared" si="13"/>
        <v>2</v>
      </c>
      <c r="AI56" s="24"/>
      <c r="AJ56" s="24"/>
      <c r="AK56" s="25"/>
    </row>
    <row r="57" spans="2:50" s="4" customFormat="1" ht="10.5" customHeight="1">
      <c r="B57" s="537"/>
      <c r="C57" s="537"/>
      <c r="D57" s="537"/>
      <c r="E57" s="9" t="s">
        <v>48</v>
      </c>
      <c r="F57" s="74"/>
      <c r="G57" s="78">
        <v>100</v>
      </c>
      <c r="H57" s="163">
        <v>1</v>
      </c>
      <c r="I57" s="193" t="s">
        <v>5</v>
      </c>
      <c r="J57" s="194" t="s">
        <v>106</v>
      </c>
      <c r="K57" s="176" t="s">
        <v>112</v>
      </c>
      <c r="L57" s="166"/>
      <c r="M57" s="25"/>
      <c r="N57" s="119"/>
      <c r="O57" s="84"/>
      <c r="P57" s="84"/>
      <c r="Q57" s="86" t="str">
        <f t="shared" si="8"/>
        <v>○</v>
      </c>
      <c r="R57" s="84"/>
      <c r="S57" s="84"/>
      <c r="T57" s="84"/>
      <c r="U57" s="84"/>
      <c r="V57" s="84"/>
      <c r="W57" s="84"/>
      <c r="X57" s="85"/>
      <c r="Y57" s="150">
        <f t="shared" si="12"/>
        <v>1</v>
      </c>
      <c r="Z57" s="239">
        <f t="shared" si="12"/>
        <v>1</v>
      </c>
      <c r="AA57" s="23"/>
      <c r="AB57" s="24"/>
      <c r="AC57" s="24"/>
      <c r="AD57" s="49">
        <f t="shared" si="11"/>
        <v>1</v>
      </c>
      <c r="AE57" s="24"/>
      <c r="AF57" s="25"/>
      <c r="AG57" s="56">
        <f t="shared" si="13"/>
        <v>1</v>
      </c>
      <c r="AH57" s="49">
        <f t="shared" si="13"/>
        <v>1</v>
      </c>
      <c r="AI57" s="24"/>
      <c r="AJ57" s="24"/>
      <c r="AK57" s="25"/>
    </row>
    <row r="58" spans="2:50" s="4" customFormat="1" ht="10.5" customHeight="1">
      <c r="B58" s="537"/>
      <c r="C58" s="537"/>
      <c r="D58" s="537"/>
      <c r="E58" s="9" t="s">
        <v>6</v>
      </c>
      <c r="F58" s="74"/>
      <c r="G58" s="78">
        <v>100</v>
      </c>
      <c r="H58" s="163">
        <v>1</v>
      </c>
      <c r="I58" s="193" t="s">
        <v>5</v>
      </c>
      <c r="J58" s="194" t="s">
        <v>106</v>
      </c>
      <c r="K58" s="176" t="s">
        <v>112</v>
      </c>
      <c r="L58" s="162"/>
      <c r="M58" s="35"/>
      <c r="N58" s="119"/>
      <c r="O58" s="84"/>
      <c r="P58" s="84"/>
      <c r="Q58" s="86" t="str">
        <f t="shared" si="8"/>
        <v>○</v>
      </c>
      <c r="R58" s="84"/>
      <c r="S58" s="84"/>
      <c r="T58" s="84"/>
      <c r="U58" s="84"/>
      <c r="V58" s="84"/>
      <c r="W58" s="84"/>
      <c r="X58" s="85"/>
      <c r="Y58" s="150">
        <f t="shared" si="12"/>
        <v>1</v>
      </c>
      <c r="Z58" s="239">
        <f t="shared" si="12"/>
        <v>1</v>
      </c>
      <c r="AA58" s="23"/>
      <c r="AB58" s="24"/>
      <c r="AC58" s="24"/>
      <c r="AD58" s="49">
        <f t="shared" si="11"/>
        <v>1</v>
      </c>
      <c r="AE58" s="24"/>
      <c r="AF58" s="25"/>
      <c r="AG58" s="56">
        <f t="shared" si="13"/>
        <v>1</v>
      </c>
      <c r="AH58" s="49">
        <f t="shared" si="13"/>
        <v>1</v>
      </c>
      <c r="AI58" s="24"/>
      <c r="AJ58" s="24"/>
      <c r="AK58" s="25"/>
    </row>
    <row r="59" spans="2:50" s="4" customFormat="1" ht="10.5" customHeight="1">
      <c r="B59" s="537"/>
      <c r="C59" s="537"/>
      <c r="D59" s="537"/>
      <c r="E59" s="9" t="s">
        <v>60</v>
      </c>
      <c r="F59" s="74"/>
      <c r="G59" s="78">
        <v>100</v>
      </c>
      <c r="H59" s="163">
        <v>1</v>
      </c>
      <c r="I59" s="193" t="s">
        <v>5</v>
      </c>
      <c r="J59" s="194" t="s">
        <v>106</v>
      </c>
      <c r="K59" s="176" t="s">
        <v>112</v>
      </c>
      <c r="L59" s="162"/>
      <c r="M59" s="35"/>
      <c r="N59" s="119"/>
      <c r="O59" s="84"/>
      <c r="P59" s="84"/>
      <c r="Q59" s="86" t="str">
        <f t="shared" si="8"/>
        <v>○</v>
      </c>
      <c r="R59" s="84"/>
      <c r="S59" s="84"/>
      <c r="T59" s="84"/>
      <c r="U59" s="84"/>
      <c r="V59" s="84"/>
      <c r="W59" s="84"/>
      <c r="X59" s="85"/>
      <c r="Y59" s="150">
        <f t="shared" si="12"/>
        <v>1</v>
      </c>
      <c r="Z59" s="239">
        <f t="shared" si="12"/>
        <v>1</v>
      </c>
      <c r="AA59" s="23"/>
      <c r="AB59" s="24"/>
      <c r="AC59" s="24"/>
      <c r="AD59" s="49">
        <f t="shared" si="11"/>
        <v>1</v>
      </c>
      <c r="AE59" s="24"/>
      <c r="AF59" s="25"/>
      <c r="AG59" s="56">
        <f t="shared" si="13"/>
        <v>1</v>
      </c>
      <c r="AH59" s="49">
        <f t="shared" si="13"/>
        <v>1</v>
      </c>
      <c r="AI59" s="49">
        <f>IF($G59&lt;60,"",$H59)</f>
        <v>1</v>
      </c>
      <c r="AJ59" s="24"/>
      <c r="AK59" s="25"/>
    </row>
    <row r="60" spans="2:50" s="4" customFormat="1" ht="10.5" customHeight="1">
      <c r="B60" s="537"/>
      <c r="C60" s="537"/>
      <c r="D60" s="537"/>
      <c r="E60" s="9" t="s">
        <v>75</v>
      </c>
      <c r="F60" s="74"/>
      <c r="G60" s="78">
        <v>100</v>
      </c>
      <c r="H60" s="163">
        <v>1</v>
      </c>
      <c r="I60" s="193" t="s">
        <v>5</v>
      </c>
      <c r="J60" s="194" t="s">
        <v>106</v>
      </c>
      <c r="K60" s="176" t="s">
        <v>112</v>
      </c>
      <c r="L60" s="162"/>
      <c r="M60" s="35"/>
      <c r="N60" s="119"/>
      <c r="O60" s="84"/>
      <c r="P60" s="84"/>
      <c r="Q60" s="86" t="str">
        <f t="shared" si="8"/>
        <v>○</v>
      </c>
      <c r="R60" s="84"/>
      <c r="S60" s="84"/>
      <c r="T60" s="84"/>
      <c r="U60" s="84"/>
      <c r="V60" s="84"/>
      <c r="W60" s="84"/>
      <c r="X60" s="85"/>
      <c r="Y60" s="150">
        <f t="shared" si="12"/>
        <v>1</v>
      </c>
      <c r="Z60" s="239">
        <f t="shared" si="12"/>
        <v>1</v>
      </c>
      <c r="AA60" s="23"/>
      <c r="AB60" s="24"/>
      <c r="AC60" s="24"/>
      <c r="AD60" s="49">
        <f t="shared" si="11"/>
        <v>1</v>
      </c>
      <c r="AE60" s="24"/>
      <c r="AF60" s="25"/>
      <c r="AG60" s="56">
        <f t="shared" si="13"/>
        <v>1</v>
      </c>
      <c r="AH60" s="49">
        <f t="shared" si="13"/>
        <v>1</v>
      </c>
      <c r="AI60" s="24"/>
      <c r="AJ60" s="24"/>
      <c r="AK60" s="25"/>
    </row>
    <row r="61" spans="2:50" s="4" customFormat="1" ht="10.5" customHeight="1">
      <c r="B61" s="537"/>
      <c r="C61" s="537"/>
      <c r="D61" s="537"/>
      <c r="E61" s="9" t="s">
        <v>62</v>
      </c>
      <c r="F61" s="74"/>
      <c r="G61" s="78">
        <v>100</v>
      </c>
      <c r="H61" s="163">
        <v>1</v>
      </c>
      <c r="I61" s="193" t="s">
        <v>5</v>
      </c>
      <c r="J61" s="194" t="s">
        <v>105</v>
      </c>
      <c r="K61" s="176" t="s">
        <v>112</v>
      </c>
      <c r="L61" s="166"/>
      <c r="M61" s="25"/>
      <c r="N61" s="119"/>
      <c r="O61" s="84"/>
      <c r="P61" s="84"/>
      <c r="Q61" s="86" t="str">
        <f t="shared" si="8"/>
        <v>○</v>
      </c>
      <c r="R61" s="84"/>
      <c r="S61" s="84"/>
      <c r="T61" s="84"/>
      <c r="U61" s="84"/>
      <c r="V61" s="84"/>
      <c r="W61" s="84"/>
      <c r="X61" s="85"/>
      <c r="Y61" s="150">
        <f t="shared" si="12"/>
        <v>1</v>
      </c>
      <c r="Z61" s="239">
        <f t="shared" si="12"/>
        <v>1</v>
      </c>
      <c r="AA61" s="23"/>
      <c r="AB61" s="24"/>
      <c r="AC61" s="24"/>
      <c r="AD61" s="49">
        <f t="shared" si="11"/>
        <v>1</v>
      </c>
      <c r="AE61" s="24"/>
      <c r="AF61" s="25"/>
      <c r="AG61" s="56">
        <f t="shared" si="13"/>
        <v>1</v>
      </c>
      <c r="AH61" s="49">
        <f t="shared" si="13"/>
        <v>1</v>
      </c>
      <c r="AI61" s="24"/>
      <c r="AJ61" s="24"/>
      <c r="AK61" s="25"/>
    </row>
    <row r="62" spans="2:50" ht="10.5" customHeight="1">
      <c r="B62" s="537"/>
      <c r="C62" s="537"/>
      <c r="D62" s="537"/>
      <c r="E62" s="9" t="s">
        <v>61</v>
      </c>
      <c r="F62" s="74"/>
      <c r="G62" s="78">
        <v>100</v>
      </c>
      <c r="H62" s="163">
        <v>1</v>
      </c>
      <c r="I62" s="193" t="s">
        <v>5</v>
      </c>
      <c r="J62" s="194" t="s">
        <v>106</v>
      </c>
      <c r="K62" s="176" t="s">
        <v>112</v>
      </c>
      <c r="L62" s="224"/>
      <c r="M62" s="38"/>
      <c r="N62" s="119"/>
      <c r="O62" s="84"/>
      <c r="P62" s="84"/>
      <c r="Q62" s="86" t="str">
        <f t="shared" si="8"/>
        <v>○</v>
      </c>
      <c r="R62" s="84"/>
      <c r="S62" s="84"/>
      <c r="T62" s="84"/>
      <c r="U62" s="84"/>
      <c r="V62" s="84"/>
      <c r="W62" s="84"/>
      <c r="X62" s="85"/>
      <c r="Y62" s="150">
        <f t="shared" si="12"/>
        <v>1</v>
      </c>
      <c r="Z62" s="239">
        <f t="shared" si="12"/>
        <v>1</v>
      </c>
      <c r="AA62" s="23"/>
      <c r="AB62" s="24"/>
      <c r="AC62" s="24"/>
      <c r="AD62" s="49">
        <f t="shared" si="11"/>
        <v>1</v>
      </c>
      <c r="AE62" s="24"/>
      <c r="AF62" s="25"/>
      <c r="AG62" s="56">
        <f t="shared" si="13"/>
        <v>1</v>
      </c>
      <c r="AH62" s="49">
        <f t="shared" si="13"/>
        <v>1</v>
      </c>
      <c r="AI62" s="24"/>
      <c r="AJ62" s="24"/>
      <c r="AK62" s="25"/>
      <c r="AL62" s="1"/>
    </row>
    <row r="63" spans="2:50" ht="10.5" customHeight="1">
      <c r="B63" s="537"/>
      <c r="C63" s="537"/>
      <c r="D63" s="537"/>
      <c r="E63" s="9" t="s">
        <v>59</v>
      </c>
      <c r="F63" s="74"/>
      <c r="G63" s="78">
        <v>100</v>
      </c>
      <c r="H63" s="163">
        <v>1</v>
      </c>
      <c r="I63" s="193" t="s">
        <v>5</v>
      </c>
      <c r="J63" s="194" t="s">
        <v>105</v>
      </c>
      <c r="K63" s="176" t="s">
        <v>112</v>
      </c>
      <c r="L63" s="162"/>
      <c r="M63" s="35"/>
      <c r="N63" s="119"/>
      <c r="O63" s="84"/>
      <c r="P63" s="84"/>
      <c r="Q63" s="86" t="str">
        <f t="shared" si="8"/>
        <v>○</v>
      </c>
      <c r="R63" s="84"/>
      <c r="S63" s="84"/>
      <c r="T63" s="84"/>
      <c r="U63" s="84"/>
      <c r="V63" s="84"/>
      <c r="W63" s="84"/>
      <c r="X63" s="85"/>
      <c r="Y63" s="150">
        <f t="shared" si="12"/>
        <v>1</v>
      </c>
      <c r="Z63" s="239">
        <f t="shared" si="12"/>
        <v>1</v>
      </c>
      <c r="AA63" s="23"/>
      <c r="AB63" s="24"/>
      <c r="AC63" s="24"/>
      <c r="AD63" s="49">
        <f t="shared" si="11"/>
        <v>1</v>
      </c>
      <c r="AE63" s="24"/>
      <c r="AF63" s="25"/>
      <c r="AG63" s="56">
        <f t="shared" si="13"/>
        <v>1</v>
      </c>
      <c r="AH63" s="49">
        <f t="shared" si="13"/>
        <v>1</v>
      </c>
      <c r="AI63" s="24"/>
      <c r="AJ63" s="24"/>
      <c r="AK63" s="25"/>
      <c r="AL63" s="1"/>
    </row>
    <row r="64" spans="2:50" ht="10.5" customHeight="1">
      <c r="B64" s="537"/>
      <c r="C64" s="537"/>
      <c r="D64" s="537"/>
      <c r="E64" s="9" t="s">
        <v>7</v>
      </c>
      <c r="F64" s="74"/>
      <c r="G64" s="78">
        <v>100</v>
      </c>
      <c r="H64" s="163">
        <v>1</v>
      </c>
      <c r="I64" s="193" t="s">
        <v>5</v>
      </c>
      <c r="J64" s="194" t="s">
        <v>106</v>
      </c>
      <c r="K64" s="176" t="s">
        <v>112</v>
      </c>
      <c r="L64" s="166"/>
      <c r="M64" s="25"/>
      <c r="N64" s="119"/>
      <c r="O64" s="86" t="str">
        <f>IF($G64&lt;60,"","○")</f>
        <v>○</v>
      </c>
      <c r="P64" s="84"/>
      <c r="Q64" s="84"/>
      <c r="R64" s="84"/>
      <c r="S64" s="84"/>
      <c r="T64" s="84"/>
      <c r="U64" s="84"/>
      <c r="V64" s="84"/>
      <c r="W64" s="84"/>
      <c r="X64" s="85"/>
      <c r="Y64" s="150">
        <f t="shared" si="12"/>
        <v>1</v>
      </c>
      <c r="Z64" s="172"/>
      <c r="AA64" s="23"/>
      <c r="AB64" s="24"/>
      <c r="AC64" s="24"/>
      <c r="AD64" s="49">
        <f t="shared" si="11"/>
        <v>1</v>
      </c>
      <c r="AE64" s="24"/>
      <c r="AF64" s="25"/>
      <c r="AG64" s="56">
        <f t="shared" si="13"/>
        <v>1</v>
      </c>
      <c r="AH64" s="49">
        <f t="shared" si="13"/>
        <v>1</v>
      </c>
      <c r="AI64" s="24"/>
      <c r="AJ64" s="24"/>
      <c r="AK64" s="25"/>
      <c r="AL64" s="1"/>
    </row>
    <row r="65" spans="1:38" ht="10.5" customHeight="1">
      <c r="B65" s="537"/>
      <c r="C65" s="537"/>
      <c r="D65" s="537"/>
      <c r="E65" s="420" t="s">
        <v>192</v>
      </c>
      <c r="F65" s="76"/>
      <c r="G65" s="78">
        <v>100</v>
      </c>
      <c r="H65" s="170">
        <v>1</v>
      </c>
      <c r="I65" s="193" t="s">
        <v>5</v>
      </c>
      <c r="J65" s="194" t="s">
        <v>105</v>
      </c>
      <c r="K65" s="176" t="s">
        <v>112</v>
      </c>
      <c r="L65" s="421"/>
      <c r="M65" s="111"/>
      <c r="N65" s="141"/>
      <c r="O65" s="96"/>
      <c r="P65" s="96"/>
      <c r="Q65" s="86" t="str">
        <f>IF($G65&lt;60,"","○")</f>
        <v>○</v>
      </c>
      <c r="R65" s="96"/>
      <c r="S65" s="96"/>
      <c r="T65" s="96"/>
      <c r="U65" s="96"/>
      <c r="V65" s="96"/>
      <c r="W65" s="96"/>
      <c r="X65" s="98"/>
      <c r="Y65" s="150">
        <f t="shared" si="12"/>
        <v>1</v>
      </c>
      <c r="Z65" s="239">
        <f t="shared" si="12"/>
        <v>1</v>
      </c>
      <c r="AA65" s="33"/>
      <c r="AB65" s="34"/>
      <c r="AC65" s="34"/>
      <c r="AD65" s="124">
        <f>IF($G65&lt;60,"",$H65)</f>
        <v>1</v>
      </c>
      <c r="AE65" s="124">
        <f>IF($G65&lt;60,"",$H65)</f>
        <v>1</v>
      </c>
      <c r="AF65" s="35"/>
      <c r="AG65" s="220"/>
      <c r="AH65" s="125"/>
      <c r="AI65" s="34"/>
      <c r="AJ65" s="422"/>
      <c r="AK65" s="58">
        <f>IF($G65&lt;60,"",$H65)</f>
        <v>1</v>
      </c>
      <c r="AL65" s="1"/>
    </row>
    <row r="66" spans="1:38" ht="10.5" customHeight="1">
      <c r="B66" s="537"/>
      <c r="C66" s="537"/>
      <c r="D66" s="547"/>
      <c r="E66" s="11" t="s">
        <v>8</v>
      </c>
      <c r="F66" s="206"/>
      <c r="G66" s="204" t="s">
        <v>53</v>
      </c>
      <c r="H66" s="171">
        <v>1</v>
      </c>
      <c r="I66" s="195" t="s">
        <v>5</v>
      </c>
      <c r="J66" s="196" t="s">
        <v>100</v>
      </c>
      <c r="K66" s="198" t="s">
        <v>118</v>
      </c>
      <c r="L66" s="162"/>
      <c r="M66" s="35"/>
      <c r="N66" s="141"/>
      <c r="O66" s="96"/>
      <c r="P66" s="96"/>
      <c r="Q66" s="96"/>
      <c r="R66" s="96"/>
      <c r="S66" s="96"/>
      <c r="T66" s="96"/>
      <c r="U66" s="97" t="str">
        <f>IF($G66&lt;&gt;"○","","○")</f>
        <v>○</v>
      </c>
      <c r="V66" s="96"/>
      <c r="W66" s="96"/>
      <c r="X66" s="98"/>
      <c r="Y66" s="151">
        <f>IF($G66&lt;&gt;"○","",$H66)</f>
        <v>1</v>
      </c>
      <c r="Z66" s="239">
        <f>IF($G66&lt;&gt;"○","",$H66)</f>
        <v>1</v>
      </c>
      <c r="AA66" s="123"/>
      <c r="AB66" s="125"/>
      <c r="AC66" s="125"/>
      <c r="AD66" s="124">
        <f>IF($G66&lt;&gt;"○","",$H66)</f>
        <v>1</v>
      </c>
      <c r="AE66" s="124">
        <f>IF($G66&lt;&gt;"○","",$H66)</f>
        <v>1</v>
      </c>
      <c r="AF66" s="126"/>
      <c r="AG66" s="220"/>
      <c r="AH66" s="125"/>
      <c r="AI66" s="125"/>
      <c r="AJ66" s="65"/>
      <c r="AK66" s="58">
        <f>IF($G66&lt;&gt;"○","",$H66)</f>
        <v>1</v>
      </c>
      <c r="AL66" s="1"/>
    </row>
    <row r="67" spans="1:38" ht="10.5" customHeight="1">
      <c r="A67" s="63"/>
      <c r="B67" s="536" t="s">
        <v>9</v>
      </c>
      <c r="C67" s="536" t="s">
        <v>2</v>
      </c>
      <c r="D67" s="538" t="s">
        <v>13</v>
      </c>
      <c r="E67" s="269" t="s">
        <v>185</v>
      </c>
      <c r="F67" s="270"/>
      <c r="G67" s="271">
        <v>100</v>
      </c>
      <c r="H67" s="272">
        <v>2</v>
      </c>
      <c r="I67" s="273" t="s">
        <v>119</v>
      </c>
      <c r="J67" s="273" t="s">
        <v>109</v>
      </c>
      <c r="K67" s="274" t="s">
        <v>112</v>
      </c>
      <c r="L67" s="275">
        <f t="shared" ref="L67:M69" si="14">IF($G67&lt;60,"",$H67)</f>
        <v>2</v>
      </c>
      <c r="M67" s="229">
        <f t="shared" si="14"/>
        <v>2</v>
      </c>
      <c r="N67" s="99" t="str">
        <f>IF($G67&lt;60,"","◎")</f>
        <v>◎</v>
      </c>
      <c r="O67" s="276"/>
      <c r="P67" s="276"/>
      <c r="Q67" s="276"/>
      <c r="R67" s="276"/>
      <c r="S67" s="276"/>
      <c r="T67" s="276"/>
      <c r="U67" s="276"/>
      <c r="V67" s="276"/>
      <c r="W67" s="276"/>
      <c r="X67" s="277"/>
      <c r="Y67" s="278">
        <f t="shared" ref="Y67:Z81" si="15">IF($G67&lt;60,"",$H67)</f>
        <v>2</v>
      </c>
      <c r="Z67" s="272"/>
      <c r="AA67" s="280">
        <f>IF($G67&lt;60,"",$H67)</f>
        <v>2</v>
      </c>
      <c r="AB67" s="281"/>
      <c r="AC67" s="281"/>
      <c r="AD67" s="281"/>
      <c r="AE67" s="282">
        <f t="shared" ref="AE67:AE74" si="16">IF($G67&lt;60,"",$H67)</f>
        <v>2</v>
      </c>
      <c r="AF67" s="283"/>
      <c r="AG67" s="284"/>
      <c r="AH67" s="281"/>
      <c r="AI67" s="281"/>
      <c r="AJ67" s="281"/>
      <c r="AK67" s="283"/>
      <c r="AL67" s="1"/>
    </row>
    <row r="68" spans="1:38" ht="10.5" customHeight="1">
      <c r="A68" s="4"/>
      <c r="B68" s="537"/>
      <c r="C68" s="537"/>
      <c r="D68" s="539"/>
      <c r="E68" s="262" t="s">
        <v>161</v>
      </c>
      <c r="F68" s="209"/>
      <c r="G68" s="74">
        <v>100</v>
      </c>
      <c r="H68" s="167">
        <v>1</v>
      </c>
      <c r="I68" s="188" t="s">
        <v>99</v>
      </c>
      <c r="J68" s="188" t="s">
        <v>163</v>
      </c>
      <c r="K68" s="176" t="s">
        <v>113</v>
      </c>
      <c r="L68" s="227">
        <f t="shared" si="14"/>
        <v>1</v>
      </c>
      <c r="M68" s="232">
        <f t="shared" si="14"/>
        <v>1</v>
      </c>
      <c r="N68" s="119"/>
      <c r="O68" s="84"/>
      <c r="P68" s="84"/>
      <c r="Q68" s="84"/>
      <c r="R68" s="84"/>
      <c r="S68" s="93" t="str">
        <f>IF($G68&lt;60,"","◎")</f>
        <v>◎</v>
      </c>
      <c r="T68" s="84"/>
      <c r="U68" s="84"/>
      <c r="V68" s="84"/>
      <c r="W68" s="84"/>
      <c r="X68" s="85"/>
      <c r="Y68" s="150">
        <f t="shared" si="15"/>
        <v>1</v>
      </c>
      <c r="Z68" s="167"/>
      <c r="AA68" s="56">
        <f>IF($G68&lt;60,"",$H68)</f>
        <v>1</v>
      </c>
      <c r="AB68" s="24"/>
      <c r="AC68" s="24"/>
      <c r="AD68" s="24"/>
      <c r="AE68" s="49">
        <f t="shared" si="16"/>
        <v>1</v>
      </c>
      <c r="AF68" s="53">
        <f>IF($G68&lt;60,"",$H68)</f>
        <v>1</v>
      </c>
      <c r="AG68" s="23"/>
      <c r="AH68" s="24"/>
      <c r="AI68" s="24"/>
      <c r="AJ68" s="24"/>
      <c r="AK68" s="25"/>
      <c r="AL68" s="1"/>
    </row>
    <row r="69" spans="1:38" ht="10.5" customHeight="1">
      <c r="A69" s="4"/>
      <c r="B69" s="537"/>
      <c r="C69" s="537"/>
      <c r="D69" s="540"/>
      <c r="E69" s="285" t="s">
        <v>186</v>
      </c>
      <c r="F69" s="206"/>
      <c r="G69" s="76">
        <v>100</v>
      </c>
      <c r="H69" s="161">
        <v>2</v>
      </c>
      <c r="I69" s="185" t="s">
        <v>99</v>
      </c>
      <c r="J69" s="186" t="s">
        <v>134</v>
      </c>
      <c r="K69" s="177" t="s">
        <v>135</v>
      </c>
      <c r="L69" s="228">
        <f t="shared" si="14"/>
        <v>2</v>
      </c>
      <c r="M69" s="266">
        <f t="shared" si="14"/>
        <v>2</v>
      </c>
      <c r="N69" s="286"/>
      <c r="O69" s="287"/>
      <c r="P69" s="108" t="str">
        <f>IF($G69&lt;60,"","◎")</f>
        <v>◎</v>
      </c>
      <c r="Q69" s="287"/>
      <c r="R69" s="287"/>
      <c r="S69" s="287"/>
      <c r="T69" s="287"/>
      <c r="U69" s="287"/>
      <c r="V69" s="287"/>
      <c r="W69" s="287"/>
      <c r="X69" s="288"/>
      <c r="Y69" s="151">
        <f t="shared" si="15"/>
        <v>2</v>
      </c>
      <c r="Z69" s="268">
        <f>IF($G69&lt;60,"",$H69)</f>
        <v>2</v>
      </c>
      <c r="AA69" s="61">
        <f>IF($G69&lt;60,"",$H69)</f>
        <v>2</v>
      </c>
      <c r="AB69" s="289">
        <f>IF($G69&lt;60,"",$H69)</f>
        <v>2</v>
      </c>
      <c r="AC69" s="34"/>
      <c r="AD69" s="289">
        <f>IF($G69&lt;60,"",$H69)</f>
        <v>2</v>
      </c>
      <c r="AE69" s="52">
        <f t="shared" si="16"/>
        <v>2</v>
      </c>
      <c r="AF69" s="35"/>
      <c r="AG69" s="33"/>
      <c r="AH69" s="34"/>
      <c r="AI69" s="34"/>
      <c r="AJ69" s="34"/>
      <c r="AK69" s="290">
        <f>IF($G69&lt;60,"",$H69)</f>
        <v>2</v>
      </c>
      <c r="AL69" s="1"/>
    </row>
    <row r="70" spans="1:38" ht="10.5" customHeight="1">
      <c r="A70" s="4"/>
      <c r="B70" s="537"/>
      <c r="C70" s="537"/>
      <c r="D70" s="548" t="s">
        <v>5</v>
      </c>
      <c r="E70" s="291" t="s">
        <v>162</v>
      </c>
      <c r="F70" s="211"/>
      <c r="G70" s="73">
        <v>100</v>
      </c>
      <c r="H70" s="165">
        <v>1</v>
      </c>
      <c r="I70" s="191" t="s">
        <v>5</v>
      </c>
      <c r="J70" s="191" t="s">
        <v>164</v>
      </c>
      <c r="K70" s="178" t="s">
        <v>113</v>
      </c>
      <c r="L70" s="225">
        <f>IF($G70&lt;60,"",$H70)</f>
        <v>1</v>
      </c>
      <c r="M70" s="233"/>
      <c r="N70" s="292"/>
      <c r="O70" s="81"/>
      <c r="P70" s="81"/>
      <c r="Q70" s="81"/>
      <c r="R70" s="81"/>
      <c r="S70" s="82" t="str">
        <f>IF($G70&lt;60,"","○")</f>
        <v>○</v>
      </c>
      <c r="T70" s="81"/>
      <c r="U70" s="81"/>
      <c r="V70" s="81"/>
      <c r="W70" s="81"/>
      <c r="X70" s="293"/>
      <c r="Y70" s="152">
        <f t="shared" si="15"/>
        <v>1</v>
      </c>
      <c r="Z70" s="165"/>
      <c r="AA70" s="225">
        <f>IF($G70&lt;60,"",$H70)</f>
        <v>1</v>
      </c>
      <c r="AB70" s="21"/>
      <c r="AC70" s="21"/>
      <c r="AD70" s="21"/>
      <c r="AE70" s="48">
        <f t="shared" si="16"/>
        <v>1</v>
      </c>
      <c r="AF70" s="294">
        <f>IF($G70&lt;60,"",$H70)</f>
        <v>1</v>
      </c>
      <c r="AG70" s="20"/>
      <c r="AH70" s="21"/>
      <c r="AI70" s="21"/>
      <c r="AJ70" s="21"/>
      <c r="AK70" s="22"/>
      <c r="AL70" s="1"/>
    </row>
    <row r="71" spans="1:38" ht="10.5" customHeight="1">
      <c r="A71" s="4"/>
      <c r="B71" s="537"/>
      <c r="C71" s="537"/>
      <c r="D71" s="548"/>
      <c r="E71" s="295" t="s">
        <v>187</v>
      </c>
      <c r="F71" s="296"/>
      <c r="G71" s="74">
        <v>100</v>
      </c>
      <c r="H71" s="297">
        <v>2</v>
      </c>
      <c r="I71" s="298" t="s">
        <v>5</v>
      </c>
      <c r="J71" s="298" t="s">
        <v>163</v>
      </c>
      <c r="K71" s="299" t="s">
        <v>112</v>
      </c>
      <c r="L71" s="227">
        <f>IF($G71&lt;60,"",$H71)</f>
        <v>2</v>
      </c>
      <c r="M71" s="300"/>
      <c r="N71" s="301"/>
      <c r="O71" s="302"/>
      <c r="P71" s="86" t="str">
        <f>IF($G71&lt;60,"","○")</f>
        <v>○</v>
      </c>
      <c r="Q71" s="302"/>
      <c r="R71" s="302"/>
      <c r="S71" s="302"/>
      <c r="T71" s="302"/>
      <c r="U71" s="302"/>
      <c r="V71" s="302"/>
      <c r="W71" s="302"/>
      <c r="X71" s="303"/>
      <c r="Y71" s="150">
        <f t="shared" si="15"/>
        <v>2</v>
      </c>
      <c r="Z71" s="239">
        <f>IF($G71&lt;60,"",$H71)</f>
        <v>2</v>
      </c>
      <c r="AA71" s="56">
        <f t="shared" ref="AA71:AC83" si="17">IF($G71&lt;60,"",$H71)</f>
        <v>2</v>
      </c>
      <c r="AB71" s="49">
        <f t="shared" si="17"/>
        <v>2</v>
      </c>
      <c r="AC71" s="24"/>
      <c r="AD71" s="49">
        <f t="shared" ref="AD71:AE84" si="18">IF($G71&lt;60,"",$H71)</f>
        <v>2</v>
      </c>
      <c r="AE71" s="49">
        <f t="shared" si="16"/>
        <v>2</v>
      </c>
      <c r="AF71" s="300"/>
      <c r="AG71" s="304"/>
      <c r="AH71" s="305"/>
      <c r="AI71" s="305"/>
      <c r="AJ71" s="305"/>
      <c r="AK71" s="53">
        <f t="shared" ref="AK71:AK79" si="19">IF($G71&lt;60,"",$H71)</f>
        <v>2</v>
      </c>
      <c r="AL71" s="1"/>
    </row>
    <row r="72" spans="1:38" ht="10.5" customHeight="1">
      <c r="A72" s="4"/>
      <c r="B72" s="537"/>
      <c r="C72" s="547"/>
      <c r="D72" s="548"/>
      <c r="E72" s="146" t="s">
        <v>90</v>
      </c>
      <c r="F72" s="210"/>
      <c r="G72" s="120">
        <v>100</v>
      </c>
      <c r="H72" s="172">
        <v>2</v>
      </c>
      <c r="I72" s="197" t="s">
        <v>5</v>
      </c>
      <c r="J72" s="197" t="s">
        <v>110</v>
      </c>
      <c r="K72" s="184" t="s">
        <v>112</v>
      </c>
      <c r="L72" s="234">
        <f>IF($G72&lt;60,"",$H72)</f>
        <v>2</v>
      </c>
      <c r="M72" s="306"/>
      <c r="N72" s="148"/>
      <c r="O72" s="104"/>
      <c r="P72" s="101" t="str">
        <f>IF($G72&lt;60,"","○")</f>
        <v>○</v>
      </c>
      <c r="Q72" s="104"/>
      <c r="R72" s="104"/>
      <c r="S72" s="104"/>
      <c r="T72" s="104"/>
      <c r="U72" s="104"/>
      <c r="V72" s="104"/>
      <c r="W72" s="104"/>
      <c r="X72" s="105"/>
      <c r="Y72" s="153">
        <f t="shared" si="15"/>
        <v>2</v>
      </c>
      <c r="Z72" s="429">
        <f>IF($G72&lt;60,"",$H72)</f>
        <v>2</v>
      </c>
      <c r="AA72" s="147">
        <f t="shared" si="17"/>
        <v>2</v>
      </c>
      <c r="AB72" s="122">
        <f t="shared" si="17"/>
        <v>2</v>
      </c>
      <c r="AC72" s="118"/>
      <c r="AD72" s="122">
        <f t="shared" si="18"/>
        <v>2</v>
      </c>
      <c r="AE72" s="122">
        <f t="shared" si="16"/>
        <v>2</v>
      </c>
      <c r="AF72" s="111"/>
      <c r="AG72" s="121"/>
      <c r="AH72" s="118"/>
      <c r="AI72" s="118"/>
      <c r="AJ72" s="118"/>
      <c r="AK72" s="263">
        <f t="shared" si="19"/>
        <v>2</v>
      </c>
      <c r="AL72" s="1"/>
    </row>
    <row r="73" spans="1:38" ht="10.5" customHeight="1">
      <c r="A73" s="4"/>
      <c r="B73" s="537"/>
      <c r="C73" s="549" t="s">
        <v>126</v>
      </c>
      <c r="D73" s="536" t="s">
        <v>77</v>
      </c>
      <c r="E73" s="430" t="s">
        <v>10</v>
      </c>
      <c r="F73" s="211"/>
      <c r="G73" s="73">
        <v>100</v>
      </c>
      <c r="H73" s="165">
        <v>2</v>
      </c>
      <c r="I73" s="187" t="s">
        <v>99</v>
      </c>
      <c r="J73" s="187" t="s">
        <v>108</v>
      </c>
      <c r="K73" s="178" t="s">
        <v>112</v>
      </c>
      <c r="L73" s="225">
        <f>IF($G73&lt;60,"",$H73)</f>
        <v>2</v>
      </c>
      <c r="M73" s="229">
        <f>IF($G73&lt;60,"",$H73)</f>
        <v>2</v>
      </c>
      <c r="N73" s="138" t="str">
        <f>IF($G73&lt;60,"","◎")</f>
        <v>◎</v>
      </c>
      <c r="O73" s="81"/>
      <c r="P73" s="82" t="str">
        <f>IF($G73&lt;60,"","○")</f>
        <v>○</v>
      </c>
      <c r="Q73" s="81"/>
      <c r="R73" s="81"/>
      <c r="S73" s="81"/>
      <c r="T73" s="81"/>
      <c r="U73" s="81"/>
      <c r="V73" s="81"/>
      <c r="W73" s="81"/>
      <c r="X73" s="89"/>
      <c r="Y73" s="152">
        <f t="shared" si="15"/>
        <v>2</v>
      </c>
      <c r="Z73" s="315">
        <f>IF($G73&lt;60,"",$H73)</f>
        <v>2</v>
      </c>
      <c r="AA73" s="57">
        <f t="shared" si="17"/>
        <v>2</v>
      </c>
      <c r="AB73" s="48">
        <f t="shared" si="17"/>
        <v>2</v>
      </c>
      <c r="AC73" s="21"/>
      <c r="AD73" s="48">
        <f t="shared" si="18"/>
        <v>2</v>
      </c>
      <c r="AE73" s="48">
        <f t="shared" si="16"/>
        <v>2</v>
      </c>
      <c r="AF73" s="22"/>
      <c r="AG73" s="20"/>
      <c r="AH73" s="21"/>
      <c r="AI73" s="21"/>
      <c r="AJ73" s="21"/>
      <c r="AK73" s="62">
        <f t="shared" si="19"/>
        <v>2</v>
      </c>
      <c r="AL73" s="1"/>
    </row>
    <row r="74" spans="1:38" ht="10.5" customHeight="1">
      <c r="A74" s="4"/>
      <c r="B74" s="537"/>
      <c r="C74" s="550"/>
      <c r="D74" s="537"/>
      <c r="E74" s="307" t="s">
        <v>176</v>
      </c>
      <c r="F74" s="209"/>
      <c r="G74" s="74">
        <v>100</v>
      </c>
      <c r="H74" s="167">
        <v>2</v>
      </c>
      <c r="I74" s="188" t="s">
        <v>99</v>
      </c>
      <c r="J74" s="188" t="s">
        <v>109</v>
      </c>
      <c r="K74" s="176" t="s">
        <v>112</v>
      </c>
      <c r="L74" s="227">
        <f t="shared" ref="L74:M83" si="20">IF($G74&lt;60,"",$H74)</f>
        <v>2</v>
      </c>
      <c r="M74" s="232">
        <f t="shared" si="20"/>
        <v>2</v>
      </c>
      <c r="N74" s="119"/>
      <c r="O74" s="86" t="str">
        <f>IF($G74&lt;60,"","○")</f>
        <v>○</v>
      </c>
      <c r="P74" s="84"/>
      <c r="Q74" s="84"/>
      <c r="R74" s="84"/>
      <c r="S74" s="84"/>
      <c r="T74" s="84"/>
      <c r="U74" s="84"/>
      <c r="V74" s="84"/>
      <c r="W74" s="93" t="str">
        <f>IF($G74&lt;60,"","◎")</f>
        <v>◎</v>
      </c>
      <c r="X74" s="85"/>
      <c r="Y74" s="150">
        <f t="shared" si="15"/>
        <v>2</v>
      </c>
      <c r="Z74" s="239">
        <f>IF($G74&lt;60,"",$H74)</f>
        <v>2</v>
      </c>
      <c r="AA74" s="56">
        <f t="shared" si="17"/>
        <v>2</v>
      </c>
      <c r="AB74" s="49">
        <f t="shared" si="17"/>
        <v>2</v>
      </c>
      <c r="AC74" s="24"/>
      <c r="AD74" s="49">
        <f t="shared" si="18"/>
        <v>2</v>
      </c>
      <c r="AE74" s="49">
        <f t="shared" si="16"/>
        <v>2</v>
      </c>
      <c r="AF74" s="25"/>
      <c r="AG74" s="23"/>
      <c r="AH74" s="24"/>
      <c r="AI74" s="24"/>
      <c r="AJ74" s="24"/>
      <c r="AK74" s="53">
        <f t="shared" si="19"/>
        <v>2</v>
      </c>
      <c r="AL74" s="1"/>
    </row>
    <row r="75" spans="1:38" ht="10.5" customHeight="1">
      <c r="A75" s="4"/>
      <c r="B75" s="537"/>
      <c r="C75" s="550"/>
      <c r="D75" s="547"/>
      <c r="E75" s="117" t="s">
        <v>133</v>
      </c>
      <c r="F75" s="208"/>
      <c r="G75" s="76">
        <v>100</v>
      </c>
      <c r="H75" s="161">
        <v>2</v>
      </c>
      <c r="I75" s="197" t="s">
        <v>99</v>
      </c>
      <c r="J75" s="186" t="s">
        <v>110</v>
      </c>
      <c r="K75" s="177" t="s">
        <v>112</v>
      </c>
      <c r="L75" s="228">
        <f t="shared" si="20"/>
        <v>2</v>
      </c>
      <c r="M75" s="266">
        <f t="shared" si="20"/>
        <v>2</v>
      </c>
      <c r="N75" s="141"/>
      <c r="O75" s="96"/>
      <c r="P75" s="96"/>
      <c r="Q75" s="96"/>
      <c r="R75" s="96"/>
      <c r="S75" s="96"/>
      <c r="T75" s="96"/>
      <c r="U75" s="96"/>
      <c r="V75" s="96"/>
      <c r="W75" s="108" t="str">
        <f>IF($G75&lt;60,"","◎")</f>
        <v>◎</v>
      </c>
      <c r="X75" s="98"/>
      <c r="Y75" s="151">
        <f t="shared" si="15"/>
        <v>2</v>
      </c>
      <c r="Z75" s="268">
        <f>IF($G75&lt;60,"",$H75)</f>
        <v>2</v>
      </c>
      <c r="AA75" s="61">
        <f t="shared" si="17"/>
        <v>2</v>
      </c>
      <c r="AB75" s="52">
        <f t="shared" si="17"/>
        <v>2</v>
      </c>
      <c r="AC75" s="34"/>
      <c r="AD75" s="52">
        <f t="shared" si="18"/>
        <v>2</v>
      </c>
      <c r="AE75" s="52">
        <f>IF($G75&lt;60,"",$H75)</f>
        <v>2</v>
      </c>
      <c r="AF75" s="35"/>
      <c r="AG75" s="220"/>
      <c r="AH75" s="34"/>
      <c r="AI75" s="34"/>
      <c r="AJ75" s="34"/>
      <c r="AK75" s="58">
        <f t="shared" si="19"/>
        <v>2</v>
      </c>
      <c r="AL75" s="1"/>
    </row>
    <row r="76" spans="1:38" ht="10.5" customHeight="1">
      <c r="A76" s="4"/>
      <c r="B76" s="537"/>
      <c r="C76" s="550"/>
      <c r="D76" s="552" t="s">
        <v>5</v>
      </c>
      <c r="E76" s="308" t="s">
        <v>11</v>
      </c>
      <c r="F76" s="211"/>
      <c r="G76" s="73">
        <v>100</v>
      </c>
      <c r="H76" s="165">
        <v>2</v>
      </c>
      <c r="I76" s="309" t="s">
        <v>5</v>
      </c>
      <c r="J76" s="187" t="s">
        <v>108</v>
      </c>
      <c r="K76" s="178" t="s">
        <v>112</v>
      </c>
      <c r="L76" s="225">
        <f t="shared" si="20"/>
        <v>2</v>
      </c>
      <c r="M76" s="310"/>
      <c r="N76" s="311"/>
      <c r="O76" s="312"/>
      <c r="P76" s="313" t="str">
        <f>IF($G76&lt;60,"","○")</f>
        <v>○</v>
      </c>
      <c r="Q76" s="312"/>
      <c r="R76" s="312"/>
      <c r="S76" s="312"/>
      <c r="T76" s="312"/>
      <c r="U76" s="312"/>
      <c r="V76" s="312"/>
      <c r="W76" s="312"/>
      <c r="X76" s="314"/>
      <c r="Y76" s="152">
        <f t="shared" si="15"/>
        <v>2</v>
      </c>
      <c r="Z76" s="315">
        <f t="shared" si="15"/>
        <v>2</v>
      </c>
      <c r="AA76" s="57">
        <f t="shared" si="17"/>
        <v>2</v>
      </c>
      <c r="AB76" s="48">
        <f t="shared" si="17"/>
        <v>2</v>
      </c>
      <c r="AC76" s="21"/>
      <c r="AD76" s="48">
        <f t="shared" si="18"/>
        <v>2</v>
      </c>
      <c r="AE76" s="48">
        <f t="shared" si="18"/>
        <v>2</v>
      </c>
      <c r="AF76" s="22"/>
      <c r="AG76" s="20"/>
      <c r="AH76" s="21"/>
      <c r="AI76" s="21"/>
      <c r="AJ76" s="21"/>
      <c r="AK76" s="62">
        <f t="shared" si="19"/>
        <v>2</v>
      </c>
      <c r="AL76" s="1"/>
    </row>
    <row r="77" spans="1:38" ht="10.5" customHeight="1">
      <c r="A77" s="4"/>
      <c r="B77" s="537"/>
      <c r="C77" s="550"/>
      <c r="D77" s="553"/>
      <c r="E77" s="316" t="s">
        <v>177</v>
      </c>
      <c r="F77" s="213"/>
      <c r="G77" s="75">
        <v>100</v>
      </c>
      <c r="H77" s="169">
        <v>2</v>
      </c>
      <c r="I77" s="173" t="s">
        <v>5</v>
      </c>
      <c r="J77" s="173" t="s">
        <v>107</v>
      </c>
      <c r="K77" s="192" t="s">
        <v>178</v>
      </c>
      <c r="L77" s="226">
        <f t="shared" si="20"/>
        <v>2</v>
      </c>
      <c r="M77" s="38"/>
      <c r="N77" s="142"/>
      <c r="O77" s="317"/>
      <c r="P77" s="91"/>
      <c r="Q77" s="91"/>
      <c r="R77" s="318"/>
      <c r="S77" s="91"/>
      <c r="T77" s="91"/>
      <c r="U77" s="91"/>
      <c r="V77" s="91"/>
      <c r="W77" s="86" t="str">
        <f>IF($G77&lt;60,"","○")</f>
        <v>○</v>
      </c>
      <c r="X77" s="92"/>
      <c r="Y77" s="156">
        <f>IF($G77&lt;60,"",$H77)</f>
        <v>2</v>
      </c>
      <c r="Z77" s="240">
        <f>IF($G77&lt;60,"",$H77)</f>
        <v>2</v>
      </c>
      <c r="AA77" s="60">
        <f t="shared" si="17"/>
        <v>2</v>
      </c>
      <c r="AB77" s="51">
        <f t="shared" si="17"/>
        <v>2</v>
      </c>
      <c r="AC77" s="72"/>
      <c r="AD77" s="51">
        <f t="shared" si="18"/>
        <v>2</v>
      </c>
      <c r="AE77" s="51">
        <f>IF($G77&lt;60,"",$H77)</f>
        <v>2</v>
      </c>
      <c r="AF77" s="38"/>
      <c r="AG77" s="37"/>
      <c r="AH77" s="28"/>
      <c r="AI77" s="28"/>
      <c r="AJ77" s="28"/>
      <c r="AK77" s="127">
        <f t="shared" si="19"/>
        <v>2</v>
      </c>
      <c r="AL77" s="1"/>
    </row>
    <row r="78" spans="1:38" ht="10.5" customHeight="1">
      <c r="A78" s="4"/>
      <c r="B78" s="537"/>
      <c r="C78" s="550"/>
      <c r="D78" s="553"/>
      <c r="E78" s="319" t="s">
        <v>201</v>
      </c>
      <c r="F78" s="320"/>
      <c r="G78" s="321">
        <v>100</v>
      </c>
      <c r="H78" s="322">
        <v>2</v>
      </c>
      <c r="I78" s="323" t="s">
        <v>5</v>
      </c>
      <c r="J78" s="323" t="s">
        <v>109</v>
      </c>
      <c r="K78" s="324" t="s">
        <v>112</v>
      </c>
      <c r="L78" s="325">
        <f t="shared" si="20"/>
        <v>2</v>
      </c>
      <c r="M78" s="326"/>
      <c r="N78" s="327"/>
      <c r="O78" s="328"/>
      <c r="P78" s="302"/>
      <c r="Q78" s="302"/>
      <c r="R78" s="329"/>
      <c r="S78" s="302"/>
      <c r="T78" s="302"/>
      <c r="U78" s="302"/>
      <c r="V78" s="302"/>
      <c r="W78" s="86" t="str">
        <f>IF($G78&lt;60,"","○")</f>
        <v>○</v>
      </c>
      <c r="X78" s="303"/>
      <c r="Y78" s="330">
        <f t="shared" si="15"/>
        <v>2</v>
      </c>
      <c r="Z78" s="331">
        <f t="shared" si="15"/>
        <v>2</v>
      </c>
      <c r="AA78" s="332">
        <f t="shared" si="17"/>
        <v>2</v>
      </c>
      <c r="AB78" s="333">
        <f t="shared" si="17"/>
        <v>2</v>
      </c>
      <c r="AC78" s="334"/>
      <c r="AD78" s="333">
        <f t="shared" si="18"/>
        <v>2</v>
      </c>
      <c r="AE78" s="333">
        <f>IF($G78&lt;60,"",$H78)</f>
        <v>2</v>
      </c>
      <c r="AF78" s="335"/>
      <c r="AG78" s="304"/>
      <c r="AH78" s="305"/>
      <c r="AI78" s="305"/>
      <c r="AJ78" s="305"/>
      <c r="AK78" s="336">
        <f t="shared" si="19"/>
        <v>2</v>
      </c>
      <c r="AL78" s="1"/>
    </row>
    <row r="79" spans="1:38" ht="10.5" customHeight="1">
      <c r="A79" s="4"/>
      <c r="B79" s="537"/>
      <c r="C79" s="551"/>
      <c r="D79" s="554"/>
      <c r="E79" s="337" t="s">
        <v>188</v>
      </c>
      <c r="F79" s="338"/>
      <c r="G79" s="339">
        <v>100</v>
      </c>
      <c r="H79" s="340">
        <v>2</v>
      </c>
      <c r="I79" s="341" t="s">
        <v>5</v>
      </c>
      <c r="J79" s="342" t="s">
        <v>183</v>
      </c>
      <c r="K79" s="343" t="s">
        <v>178</v>
      </c>
      <c r="L79" s="344">
        <f t="shared" si="20"/>
        <v>2</v>
      </c>
      <c r="M79" s="345"/>
      <c r="N79" s="101" t="str">
        <f>IF($G79&lt;60,"","○")</f>
        <v>○</v>
      </c>
      <c r="O79" s="346"/>
      <c r="P79" s="347"/>
      <c r="Q79" s="347"/>
      <c r="R79" s="348"/>
      <c r="S79" s="347"/>
      <c r="T79" s="347"/>
      <c r="U79" s="347"/>
      <c r="V79" s="347"/>
      <c r="W79" s="347"/>
      <c r="X79" s="349"/>
      <c r="Y79" s="350">
        <f t="shared" si="15"/>
        <v>2</v>
      </c>
      <c r="Z79" s="340"/>
      <c r="AA79" s="352">
        <f t="shared" si="17"/>
        <v>2</v>
      </c>
      <c r="AB79" s="353">
        <f t="shared" si="17"/>
        <v>2</v>
      </c>
      <c r="AC79" s="354"/>
      <c r="AD79" s="353">
        <f t="shared" si="18"/>
        <v>2</v>
      </c>
      <c r="AE79" s="353">
        <f t="shared" si="18"/>
        <v>2</v>
      </c>
      <c r="AF79" s="355"/>
      <c r="AG79" s="356"/>
      <c r="AH79" s="357"/>
      <c r="AI79" s="357"/>
      <c r="AJ79" s="357"/>
      <c r="AK79" s="358">
        <f t="shared" si="19"/>
        <v>2</v>
      </c>
      <c r="AL79" s="1"/>
    </row>
    <row r="80" spans="1:38" ht="10.5" customHeight="1">
      <c r="A80" s="4"/>
      <c r="B80" s="537"/>
      <c r="C80" s="536" t="s">
        <v>127</v>
      </c>
      <c r="D80" s="538" t="s">
        <v>13</v>
      </c>
      <c r="E80" s="359" t="s">
        <v>140</v>
      </c>
      <c r="F80" s="207"/>
      <c r="G80" s="73">
        <v>100</v>
      </c>
      <c r="H80" s="360">
        <v>8</v>
      </c>
      <c r="I80" s="309" t="s">
        <v>99</v>
      </c>
      <c r="J80" s="309" t="s">
        <v>111</v>
      </c>
      <c r="K80" s="361" t="s">
        <v>115</v>
      </c>
      <c r="L80" s="362">
        <f t="shared" si="20"/>
        <v>8</v>
      </c>
      <c r="M80" s="363">
        <f>IF($G80&lt;60,"",$H80)</f>
        <v>8</v>
      </c>
      <c r="N80" s="364" t="str">
        <f>IF($G80&lt;60,"","○")</f>
        <v>○</v>
      </c>
      <c r="O80" s="365"/>
      <c r="P80" s="365"/>
      <c r="Q80" s="365"/>
      <c r="R80" s="313" t="str">
        <f>IF($G80&lt;60,"","○")</f>
        <v>○</v>
      </c>
      <c r="S80" s="365"/>
      <c r="T80" s="365"/>
      <c r="U80" s="365"/>
      <c r="V80" s="365"/>
      <c r="W80" s="365"/>
      <c r="X80" s="366" t="str">
        <f>IF($G80&lt;60,"","◎")</f>
        <v>◎</v>
      </c>
      <c r="Y80" s="367">
        <f t="shared" si="15"/>
        <v>8</v>
      </c>
      <c r="Z80" s="331">
        <f t="shared" si="15"/>
        <v>8</v>
      </c>
      <c r="AA80" s="370">
        <f t="shared" si="17"/>
        <v>8</v>
      </c>
      <c r="AB80" s="371">
        <f>IF($G80&lt;60,"",$H80)</f>
        <v>8</v>
      </c>
      <c r="AC80" s="371">
        <f t="shared" si="17"/>
        <v>8</v>
      </c>
      <c r="AD80" s="371">
        <f t="shared" si="18"/>
        <v>8</v>
      </c>
      <c r="AE80" s="372"/>
      <c r="AF80" s="373"/>
      <c r="AG80" s="370">
        <f>IF($G80&lt;60,"",$H80)</f>
        <v>8</v>
      </c>
      <c r="AH80" s="372"/>
      <c r="AI80" s="372"/>
      <c r="AJ80" s="371">
        <f>IF($G80&lt;60,"",$H80)</f>
        <v>8</v>
      </c>
      <c r="AK80" s="22"/>
      <c r="AL80" s="1"/>
    </row>
    <row r="81" spans="1:38" ht="10.5" customHeight="1">
      <c r="A81" s="4"/>
      <c r="B81" s="537"/>
      <c r="C81" s="537"/>
      <c r="D81" s="539"/>
      <c r="E81" s="13" t="s">
        <v>141</v>
      </c>
      <c r="F81" s="137"/>
      <c r="G81" s="74">
        <v>100</v>
      </c>
      <c r="H81" s="169">
        <v>8</v>
      </c>
      <c r="I81" s="173" t="s">
        <v>119</v>
      </c>
      <c r="J81" s="173" t="s">
        <v>142</v>
      </c>
      <c r="K81" s="192" t="s">
        <v>115</v>
      </c>
      <c r="L81" s="226">
        <f t="shared" si="20"/>
        <v>8</v>
      </c>
      <c r="M81" s="235">
        <f>IF($G81&lt;60,"",$H81)</f>
        <v>8</v>
      </c>
      <c r="N81" s="139" t="str">
        <f>IF($G81&lt;60,"","○")</f>
        <v>○</v>
      </c>
      <c r="O81" s="91"/>
      <c r="P81" s="91"/>
      <c r="Q81" s="91"/>
      <c r="R81" s="95" t="str">
        <f>IF($G81&lt;60,"","○")</f>
        <v>○</v>
      </c>
      <c r="S81" s="91"/>
      <c r="T81" s="91"/>
      <c r="U81" s="91"/>
      <c r="V81" s="91"/>
      <c r="W81" s="91"/>
      <c r="X81" s="236" t="str">
        <f>IF($G81&lt;60,"","◎")</f>
        <v>◎</v>
      </c>
      <c r="Y81" s="156">
        <f t="shared" si="15"/>
        <v>8</v>
      </c>
      <c r="Z81" s="239">
        <f t="shared" si="15"/>
        <v>8</v>
      </c>
      <c r="AA81" s="60">
        <f t="shared" si="17"/>
        <v>8</v>
      </c>
      <c r="AB81" s="28"/>
      <c r="AC81" s="51">
        <f t="shared" si="17"/>
        <v>8</v>
      </c>
      <c r="AD81" s="51">
        <f t="shared" si="18"/>
        <v>8</v>
      </c>
      <c r="AE81" s="28"/>
      <c r="AF81" s="38"/>
      <c r="AG81" s="60">
        <f>IF($G81&lt;60,"",$H81)</f>
        <v>8</v>
      </c>
      <c r="AH81" s="28"/>
      <c r="AI81" s="28"/>
      <c r="AJ81" s="51">
        <f>IF($G81&lt;60,"",$H81)</f>
        <v>8</v>
      </c>
      <c r="AK81" s="38"/>
      <c r="AL81" s="1"/>
    </row>
    <row r="82" spans="1:38" ht="10.5" customHeight="1">
      <c r="A82" s="4"/>
      <c r="B82" s="537"/>
      <c r="C82" s="537"/>
      <c r="D82" s="539"/>
      <c r="E82" s="381" t="s">
        <v>189</v>
      </c>
      <c r="F82" s="208"/>
      <c r="G82" s="76">
        <v>100</v>
      </c>
      <c r="H82" s="161">
        <v>2</v>
      </c>
      <c r="I82" s="186" t="s">
        <v>99</v>
      </c>
      <c r="J82" s="186" t="s">
        <v>107</v>
      </c>
      <c r="K82" s="177" t="s">
        <v>114</v>
      </c>
      <c r="L82" s="228">
        <f t="shared" si="20"/>
        <v>2</v>
      </c>
      <c r="M82" s="266">
        <f>IF($G82&lt;60,"",$H82)</f>
        <v>2</v>
      </c>
      <c r="N82" s="141"/>
      <c r="O82" s="96"/>
      <c r="P82" s="96"/>
      <c r="Q82" s="96"/>
      <c r="R82" s="267"/>
      <c r="S82" s="96"/>
      <c r="T82" s="108" t="str">
        <f>IF($G82&lt;60,"","◎")</f>
        <v>◎</v>
      </c>
      <c r="U82" s="108" t="str">
        <f>IF($G82&lt;60,"","◎")</f>
        <v>◎</v>
      </c>
      <c r="V82" s="96"/>
      <c r="W82" s="108" t="str">
        <f>IF($G82&lt;60,"","◎")</f>
        <v>◎</v>
      </c>
      <c r="X82" s="98"/>
      <c r="Y82" s="151">
        <f t="shared" ref="Y82:Z96" si="21">IF($G82&lt;60,"",$H82)</f>
        <v>2</v>
      </c>
      <c r="Z82" s="268">
        <f t="shared" si="21"/>
        <v>2</v>
      </c>
      <c r="AA82" s="61">
        <f t="shared" si="17"/>
        <v>2</v>
      </c>
      <c r="AB82" s="52">
        <f t="shared" si="17"/>
        <v>2</v>
      </c>
      <c r="AC82" s="52">
        <f t="shared" si="17"/>
        <v>2</v>
      </c>
      <c r="AD82" s="52">
        <f t="shared" si="18"/>
        <v>2</v>
      </c>
      <c r="AE82" s="34"/>
      <c r="AF82" s="35"/>
      <c r="AG82" s="61">
        <f>IF($G82&lt;60,"",$H82)</f>
        <v>2</v>
      </c>
      <c r="AH82" s="34"/>
      <c r="AI82" s="34"/>
      <c r="AJ82" s="52">
        <f>IF($G82&lt;60,"",$H82)</f>
        <v>2</v>
      </c>
      <c r="AK82" s="35"/>
      <c r="AL82" s="1"/>
    </row>
    <row r="83" spans="1:38" ht="10.5" customHeight="1">
      <c r="A83" s="4"/>
      <c r="B83" s="537"/>
      <c r="C83" s="537"/>
      <c r="D83" s="539"/>
      <c r="E83" s="382" t="s">
        <v>190</v>
      </c>
      <c r="F83" s="212"/>
      <c r="G83" s="383">
        <v>100</v>
      </c>
      <c r="H83" s="384">
        <v>1</v>
      </c>
      <c r="I83" s="385" t="s">
        <v>99</v>
      </c>
      <c r="J83" s="385" t="s">
        <v>109</v>
      </c>
      <c r="K83" s="386" t="s">
        <v>113</v>
      </c>
      <c r="L83" s="387">
        <f t="shared" si="20"/>
        <v>1</v>
      </c>
      <c r="M83" s="388">
        <f t="shared" si="20"/>
        <v>1</v>
      </c>
      <c r="N83" s="389"/>
      <c r="O83" s="390"/>
      <c r="P83" s="390"/>
      <c r="Q83" s="390"/>
      <c r="R83" s="391"/>
      <c r="S83" s="390"/>
      <c r="T83" s="390"/>
      <c r="U83" s="390"/>
      <c r="V83" s="390"/>
      <c r="W83" s="392" t="str">
        <f>IF($G83&lt;60,"","◎")</f>
        <v>◎</v>
      </c>
      <c r="X83" s="393"/>
      <c r="Y83" s="394">
        <f t="shared" si="21"/>
        <v>1</v>
      </c>
      <c r="Z83" s="395">
        <f t="shared" si="21"/>
        <v>1</v>
      </c>
      <c r="AA83" s="396">
        <f t="shared" si="17"/>
        <v>1</v>
      </c>
      <c r="AB83" s="397">
        <f t="shared" si="17"/>
        <v>1</v>
      </c>
      <c r="AC83" s="398"/>
      <c r="AD83" s="397">
        <f t="shared" si="18"/>
        <v>1</v>
      </c>
      <c r="AE83" s="397">
        <f>IF($G83&lt;60,"",$H83)</f>
        <v>1</v>
      </c>
      <c r="AF83" s="399"/>
      <c r="AG83" s="400"/>
      <c r="AH83" s="398"/>
      <c r="AI83" s="398"/>
      <c r="AJ83" s="398"/>
      <c r="AK83" s="401">
        <f>IF($G83&lt;60,"",$H83)</f>
        <v>1</v>
      </c>
      <c r="AL83" s="242"/>
    </row>
    <row r="84" spans="1:38" ht="10.5" customHeight="1">
      <c r="A84" s="4"/>
      <c r="B84" s="537"/>
      <c r="C84" s="537"/>
      <c r="D84" s="538" t="s">
        <v>5</v>
      </c>
      <c r="E84" s="402" t="s">
        <v>146</v>
      </c>
      <c r="F84" s="403"/>
      <c r="G84" s="73">
        <v>100</v>
      </c>
      <c r="H84" s="165">
        <v>2</v>
      </c>
      <c r="I84" s="309" t="s">
        <v>5</v>
      </c>
      <c r="J84" s="187" t="s">
        <v>110</v>
      </c>
      <c r="K84" s="178" t="s">
        <v>112</v>
      </c>
      <c r="L84" s="225">
        <f>IF($G84&lt;60,"",$H84)</f>
        <v>2</v>
      </c>
      <c r="M84" s="233"/>
      <c r="N84" s="404"/>
      <c r="O84" s="312"/>
      <c r="P84" s="312"/>
      <c r="Q84" s="312"/>
      <c r="R84" s="312"/>
      <c r="S84" s="312"/>
      <c r="T84" s="312"/>
      <c r="U84" s="312"/>
      <c r="V84" s="312"/>
      <c r="W84" s="313" t="str">
        <f>IF($G84&lt;60,"","○")</f>
        <v>○</v>
      </c>
      <c r="X84" s="314"/>
      <c r="Y84" s="152">
        <f t="shared" si="21"/>
        <v>2</v>
      </c>
      <c r="Z84" s="315">
        <f t="shared" si="21"/>
        <v>2</v>
      </c>
      <c r="AA84" s="57">
        <f>IF($G84&lt;60,"",$H84)</f>
        <v>2</v>
      </c>
      <c r="AB84" s="48">
        <f>IF($G84&lt;60,"",$H84)</f>
        <v>2</v>
      </c>
      <c r="AC84" s="21"/>
      <c r="AD84" s="48">
        <f t="shared" si="18"/>
        <v>2</v>
      </c>
      <c r="AE84" s="48">
        <f>IF($G84&lt;60,"",$H84)</f>
        <v>2</v>
      </c>
      <c r="AF84" s="22"/>
      <c r="AG84" s="20"/>
      <c r="AH84" s="21"/>
      <c r="AI84" s="21"/>
      <c r="AJ84" s="21"/>
      <c r="AK84" s="62">
        <f>IF($G84&lt;60,"",$H84)</f>
        <v>2</v>
      </c>
      <c r="AL84" s="1"/>
    </row>
    <row r="85" spans="1:38" ht="10.5" customHeight="1">
      <c r="A85" s="4"/>
      <c r="B85" s="537"/>
      <c r="C85" s="537"/>
      <c r="D85" s="539"/>
      <c r="E85" s="15" t="s">
        <v>14</v>
      </c>
      <c r="F85" s="213"/>
      <c r="G85" s="75">
        <v>100</v>
      </c>
      <c r="H85" s="169">
        <v>2</v>
      </c>
      <c r="I85" s="264" t="s">
        <v>5</v>
      </c>
      <c r="J85" s="173" t="s">
        <v>107</v>
      </c>
      <c r="K85" s="192" t="s">
        <v>118</v>
      </c>
      <c r="L85" s="226">
        <f>IF($G85&lt;60,"",$H85)</f>
        <v>2</v>
      </c>
      <c r="M85" s="230"/>
      <c r="N85" s="142"/>
      <c r="O85" s="91"/>
      <c r="P85" s="91"/>
      <c r="Q85" s="91"/>
      <c r="R85" s="91"/>
      <c r="S85" s="91"/>
      <c r="T85" s="91"/>
      <c r="U85" s="95" t="str">
        <f>IF($G85&lt;60,"","○")</f>
        <v>○</v>
      </c>
      <c r="V85" s="91"/>
      <c r="W85" s="91"/>
      <c r="X85" s="92"/>
      <c r="Y85" s="156">
        <f t="shared" si="21"/>
        <v>2</v>
      </c>
      <c r="Z85" s="240">
        <f t="shared" si="21"/>
        <v>2</v>
      </c>
      <c r="AA85" s="60">
        <f>IF($G85&lt;60,"",$H85)</f>
        <v>2</v>
      </c>
      <c r="AB85" s="51">
        <f>IF($G85&lt;60,"",$H85)</f>
        <v>2</v>
      </c>
      <c r="AC85" s="28"/>
      <c r="AD85" s="51">
        <f>IF($G85&lt;60,"",$H85)</f>
        <v>2</v>
      </c>
      <c r="AE85" s="51">
        <f>IF($G85&lt;60,"",$H85)</f>
        <v>2</v>
      </c>
      <c r="AF85" s="38"/>
      <c r="AG85" s="265"/>
      <c r="AH85" s="28"/>
      <c r="AI85" s="28"/>
      <c r="AJ85" s="72"/>
      <c r="AK85" s="53">
        <f>IF($G85&lt;60,"",$H85)</f>
        <v>2</v>
      </c>
      <c r="AL85" s="1"/>
    </row>
    <row r="86" spans="1:38" ht="10.5" customHeight="1">
      <c r="A86" s="4"/>
      <c r="B86" s="537"/>
      <c r="C86" s="537"/>
      <c r="D86" s="539"/>
      <c r="E86" s="16" t="s">
        <v>16</v>
      </c>
      <c r="F86" s="213"/>
      <c r="G86" s="75">
        <v>100</v>
      </c>
      <c r="H86" s="169">
        <v>2</v>
      </c>
      <c r="I86" s="173" t="s">
        <v>5</v>
      </c>
      <c r="J86" s="173" t="s">
        <v>164</v>
      </c>
      <c r="K86" s="192" t="s">
        <v>112</v>
      </c>
      <c r="L86" s="226">
        <f t="shared" ref="L86:L100" si="22">IF($G86&lt;60,"",$H86)</f>
        <v>2</v>
      </c>
      <c r="M86" s="230"/>
      <c r="N86" s="142"/>
      <c r="O86" s="91"/>
      <c r="P86" s="91"/>
      <c r="Q86" s="91"/>
      <c r="R86" s="91"/>
      <c r="S86" s="91"/>
      <c r="T86" s="91"/>
      <c r="U86" s="91"/>
      <c r="V86" s="95" t="str">
        <f t="shared" ref="V86:V100" si="23">IF($G86&lt;60,"","○")</f>
        <v>○</v>
      </c>
      <c r="W86" s="91"/>
      <c r="X86" s="92"/>
      <c r="Y86" s="156">
        <f t="shared" si="21"/>
        <v>2</v>
      </c>
      <c r="Z86" s="240">
        <f t="shared" si="21"/>
        <v>2</v>
      </c>
      <c r="AA86" s="60">
        <f t="shared" ref="AA86:AD101" si="24">IF($G86&lt;60,"",$H86)</f>
        <v>2</v>
      </c>
      <c r="AB86" s="51">
        <f t="shared" si="24"/>
        <v>2</v>
      </c>
      <c r="AC86" s="51">
        <f t="shared" si="24"/>
        <v>2</v>
      </c>
      <c r="AD86" s="51">
        <f t="shared" si="24"/>
        <v>2</v>
      </c>
      <c r="AE86" s="28"/>
      <c r="AF86" s="38"/>
      <c r="AG86" s="60">
        <f t="shared" ref="AG86:AH100" si="25">IF($G86&lt;60,"",$H86)</f>
        <v>2</v>
      </c>
      <c r="AH86" s="51">
        <f t="shared" si="25"/>
        <v>2</v>
      </c>
      <c r="AI86" s="51">
        <f>IF($G86&lt;60,"",$H86)</f>
        <v>2</v>
      </c>
      <c r="AJ86" s="28"/>
      <c r="AK86" s="38"/>
      <c r="AL86" s="1"/>
    </row>
    <row r="87" spans="1:38" ht="10.5" customHeight="1">
      <c r="A87" s="4"/>
      <c r="B87" s="537"/>
      <c r="C87" s="537"/>
      <c r="D87" s="539"/>
      <c r="E87" s="319" t="s">
        <v>17</v>
      </c>
      <c r="F87" s="213"/>
      <c r="G87" s="75">
        <v>100</v>
      </c>
      <c r="H87" s="169">
        <v>2</v>
      </c>
      <c r="I87" s="173" t="s">
        <v>5</v>
      </c>
      <c r="J87" s="323" t="s">
        <v>109</v>
      </c>
      <c r="K87" s="192" t="s">
        <v>112</v>
      </c>
      <c r="L87" s="227">
        <f t="shared" si="22"/>
        <v>2</v>
      </c>
      <c r="M87" s="231"/>
      <c r="N87" s="119"/>
      <c r="O87" s="84"/>
      <c r="P87" s="84"/>
      <c r="Q87" s="84"/>
      <c r="R87" s="84"/>
      <c r="S87" s="84"/>
      <c r="T87" s="84"/>
      <c r="U87" s="84"/>
      <c r="V87" s="86" t="str">
        <f t="shared" si="23"/>
        <v>○</v>
      </c>
      <c r="W87" s="84"/>
      <c r="X87" s="85"/>
      <c r="Y87" s="150">
        <f t="shared" si="21"/>
        <v>2</v>
      </c>
      <c r="Z87" s="239">
        <f t="shared" si="21"/>
        <v>2</v>
      </c>
      <c r="AA87" s="60">
        <f t="shared" si="24"/>
        <v>2</v>
      </c>
      <c r="AB87" s="51">
        <f t="shared" si="24"/>
        <v>2</v>
      </c>
      <c r="AC87" s="51">
        <f t="shared" si="24"/>
        <v>2</v>
      </c>
      <c r="AD87" s="51">
        <f t="shared" si="24"/>
        <v>2</v>
      </c>
      <c r="AE87" s="28"/>
      <c r="AF87" s="38"/>
      <c r="AG87" s="56">
        <f t="shared" si="25"/>
        <v>2</v>
      </c>
      <c r="AH87" s="49">
        <f t="shared" si="25"/>
        <v>2</v>
      </c>
      <c r="AI87" s="49">
        <f>IF($G87&lt;60,"",$H87)</f>
        <v>2</v>
      </c>
      <c r="AJ87" s="24"/>
      <c r="AK87" s="25"/>
      <c r="AL87" s="1"/>
    </row>
    <row r="88" spans="1:38" ht="10.5" customHeight="1">
      <c r="A88" s="4"/>
      <c r="B88" s="537"/>
      <c r="C88" s="537"/>
      <c r="D88" s="539"/>
      <c r="E88" s="12" t="s">
        <v>18</v>
      </c>
      <c r="F88" s="213"/>
      <c r="G88" s="75">
        <v>100</v>
      </c>
      <c r="H88" s="169">
        <v>2</v>
      </c>
      <c r="I88" s="173" t="s">
        <v>5</v>
      </c>
      <c r="J88" s="173" t="s">
        <v>107</v>
      </c>
      <c r="K88" s="192" t="s">
        <v>112</v>
      </c>
      <c r="L88" s="227">
        <f t="shared" si="22"/>
        <v>2</v>
      </c>
      <c r="M88" s="231"/>
      <c r="N88" s="119"/>
      <c r="O88" s="84"/>
      <c r="P88" s="84"/>
      <c r="Q88" s="84"/>
      <c r="R88" s="84"/>
      <c r="S88" s="84"/>
      <c r="T88" s="84"/>
      <c r="U88" s="84"/>
      <c r="V88" s="86" t="str">
        <f t="shared" si="23"/>
        <v>○</v>
      </c>
      <c r="W88" s="84"/>
      <c r="X88" s="85"/>
      <c r="Y88" s="150">
        <f t="shared" si="21"/>
        <v>2</v>
      </c>
      <c r="Z88" s="239">
        <f t="shared" si="21"/>
        <v>2</v>
      </c>
      <c r="AA88" s="60">
        <f t="shared" si="24"/>
        <v>2</v>
      </c>
      <c r="AB88" s="51">
        <f t="shared" si="24"/>
        <v>2</v>
      </c>
      <c r="AC88" s="51">
        <f t="shared" si="24"/>
        <v>2</v>
      </c>
      <c r="AD88" s="51">
        <f t="shared" si="24"/>
        <v>2</v>
      </c>
      <c r="AE88" s="28"/>
      <c r="AF88" s="38"/>
      <c r="AG88" s="56">
        <f t="shared" si="25"/>
        <v>2</v>
      </c>
      <c r="AH88" s="49">
        <f t="shared" si="25"/>
        <v>2</v>
      </c>
      <c r="AI88" s="24"/>
      <c r="AJ88" s="24"/>
      <c r="AK88" s="25"/>
      <c r="AL88" s="1"/>
    </row>
    <row r="89" spans="1:38" ht="10.5" customHeight="1">
      <c r="A89" s="4"/>
      <c r="B89" s="537"/>
      <c r="C89" s="537"/>
      <c r="D89" s="539"/>
      <c r="E89" s="319" t="s">
        <v>25</v>
      </c>
      <c r="F89" s="213"/>
      <c r="G89" s="75">
        <v>100</v>
      </c>
      <c r="H89" s="169">
        <v>2</v>
      </c>
      <c r="I89" s="173" t="s">
        <v>5</v>
      </c>
      <c r="J89" s="323" t="s">
        <v>109</v>
      </c>
      <c r="K89" s="192" t="s">
        <v>112</v>
      </c>
      <c r="L89" s="227">
        <f t="shared" si="22"/>
        <v>2</v>
      </c>
      <c r="M89" s="231"/>
      <c r="N89" s="119"/>
      <c r="O89" s="84"/>
      <c r="P89" s="84"/>
      <c r="Q89" s="4"/>
      <c r="R89" s="84"/>
      <c r="S89" s="84"/>
      <c r="T89" s="84"/>
      <c r="U89" s="84"/>
      <c r="V89" s="86" t="str">
        <f t="shared" si="23"/>
        <v>○</v>
      </c>
      <c r="W89" s="84"/>
      <c r="X89" s="85"/>
      <c r="Y89" s="150">
        <f t="shared" si="21"/>
        <v>2</v>
      </c>
      <c r="Z89" s="239">
        <f t="shared" si="21"/>
        <v>2</v>
      </c>
      <c r="AA89" s="60">
        <f t="shared" si="24"/>
        <v>2</v>
      </c>
      <c r="AB89" s="51">
        <f t="shared" si="24"/>
        <v>2</v>
      </c>
      <c r="AC89" s="51">
        <f t="shared" si="24"/>
        <v>2</v>
      </c>
      <c r="AD89" s="51">
        <f t="shared" si="24"/>
        <v>2</v>
      </c>
      <c r="AE89" s="28"/>
      <c r="AF89" s="38"/>
      <c r="AG89" s="56">
        <f t="shared" si="25"/>
        <v>2</v>
      </c>
      <c r="AH89" s="49">
        <f t="shared" si="25"/>
        <v>2</v>
      </c>
      <c r="AI89" s="24"/>
      <c r="AJ89" s="24"/>
      <c r="AK89" s="25"/>
      <c r="AL89" s="1"/>
    </row>
    <row r="90" spans="1:38" ht="10.5" customHeight="1">
      <c r="A90" s="4"/>
      <c r="B90" s="537"/>
      <c r="C90" s="537"/>
      <c r="D90" s="539"/>
      <c r="E90" s="12" t="s">
        <v>15</v>
      </c>
      <c r="F90" s="213"/>
      <c r="G90" s="75">
        <v>100</v>
      </c>
      <c r="H90" s="169">
        <v>2</v>
      </c>
      <c r="I90" s="173" t="s">
        <v>5</v>
      </c>
      <c r="J90" s="173" t="s">
        <v>107</v>
      </c>
      <c r="K90" s="192" t="s">
        <v>112</v>
      </c>
      <c r="L90" s="227">
        <f t="shared" si="22"/>
        <v>2</v>
      </c>
      <c r="M90" s="231"/>
      <c r="N90" s="119"/>
      <c r="O90" s="84"/>
      <c r="P90" s="84"/>
      <c r="Q90" s="84"/>
      <c r="R90" s="84"/>
      <c r="S90" s="84"/>
      <c r="T90" s="84"/>
      <c r="U90" s="84"/>
      <c r="V90" s="86" t="str">
        <f t="shared" si="23"/>
        <v>○</v>
      </c>
      <c r="W90" s="84"/>
      <c r="X90" s="85"/>
      <c r="Y90" s="150">
        <f t="shared" si="21"/>
        <v>2</v>
      </c>
      <c r="Z90" s="239">
        <f t="shared" si="21"/>
        <v>2</v>
      </c>
      <c r="AA90" s="60">
        <f t="shared" si="24"/>
        <v>2</v>
      </c>
      <c r="AB90" s="51">
        <f t="shared" si="24"/>
        <v>2</v>
      </c>
      <c r="AC90" s="51">
        <f t="shared" si="24"/>
        <v>2</v>
      </c>
      <c r="AD90" s="51">
        <f t="shared" si="24"/>
        <v>2</v>
      </c>
      <c r="AE90" s="28"/>
      <c r="AF90" s="38"/>
      <c r="AG90" s="56">
        <f t="shared" si="25"/>
        <v>2</v>
      </c>
      <c r="AH90" s="49">
        <f t="shared" si="25"/>
        <v>2</v>
      </c>
      <c r="AI90" s="24"/>
      <c r="AJ90" s="24"/>
      <c r="AK90" s="25"/>
      <c r="AL90" s="1"/>
    </row>
    <row r="91" spans="1:38" ht="10.5" customHeight="1">
      <c r="A91" s="4"/>
      <c r="B91" s="537"/>
      <c r="C91" s="537"/>
      <c r="D91" s="539"/>
      <c r="E91" s="14" t="s">
        <v>160</v>
      </c>
      <c r="F91" s="213"/>
      <c r="G91" s="75">
        <v>100</v>
      </c>
      <c r="H91" s="169">
        <v>2</v>
      </c>
      <c r="I91" s="173" t="s">
        <v>5</v>
      </c>
      <c r="J91" s="173" t="s">
        <v>107</v>
      </c>
      <c r="K91" s="192" t="s">
        <v>112</v>
      </c>
      <c r="L91" s="227">
        <f t="shared" si="22"/>
        <v>2</v>
      </c>
      <c r="M91" s="231"/>
      <c r="N91" s="119"/>
      <c r="O91" s="84"/>
      <c r="P91" s="84"/>
      <c r="Q91" s="84"/>
      <c r="R91" s="84"/>
      <c r="S91" s="84"/>
      <c r="T91" s="84"/>
      <c r="U91" s="84"/>
      <c r="V91" s="86" t="str">
        <f t="shared" si="23"/>
        <v>○</v>
      </c>
      <c r="W91" s="84"/>
      <c r="X91" s="85"/>
      <c r="Y91" s="150">
        <f t="shared" si="21"/>
        <v>2</v>
      </c>
      <c r="Z91" s="239">
        <f t="shared" si="21"/>
        <v>2</v>
      </c>
      <c r="AA91" s="60">
        <f t="shared" si="24"/>
        <v>2</v>
      </c>
      <c r="AB91" s="51">
        <f t="shared" si="24"/>
        <v>2</v>
      </c>
      <c r="AC91" s="51">
        <f t="shared" si="24"/>
        <v>2</v>
      </c>
      <c r="AD91" s="51">
        <f t="shared" si="24"/>
        <v>2</v>
      </c>
      <c r="AE91" s="28"/>
      <c r="AF91" s="38"/>
      <c r="AG91" s="56">
        <f t="shared" si="25"/>
        <v>2</v>
      </c>
      <c r="AH91" s="49">
        <f t="shared" si="25"/>
        <v>2</v>
      </c>
      <c r="AI91" s="24"/>
      <c r="AJ91" s="24"/>
      <c r="AK91" s="25"/>
      <c r="AL91" s="1"/>
    </row>
    <row r="92" spans="1:38" ht="10.5" customHeight="1">
      <c r="A92" s="4"/>
      <c r="B92" s="537"/>
      <c r="C92" s="537"/>
      <c r="D92" s="539"/>
      <c r="E92" s="12" t="s">
        <v>88</v>
      </c>
      <c r="F92" s="213"/>
      <c r="G92" s="75">
        <v>100</v>
      </c>
      <c r="H92" s="169">
        <v>2</v>
      </c>
      <c r="I92" s="173" t="s">
        <v>5</v>
      </c>
      <c r="J92" s="173" t="s">
        <v>107</v>
      </c>
      <c r="K92" s="192" t="s">
        <v>112</v>
      </c>
      <c r="L92" s="227">
        <f t="shared" si="22"/>
        <v>2</v>
      </c>
      <c r="M92" s="231"/>
      <c r="N92" s="119"/>
      <c r="O92" s="84"/>
      <c r="P92" s="84"/>
      <c r="Q92" s="84"/>
      <c r="R92" s="84"/>
      <c r="S92" s="84"/>
      <c r="T92" s="84"/>
      <c r="U92" s="84"/>
      <c r="V92" s="86" t="str">
        <f t="shared" si="23"/>
        <v>○</v>
      </c>
      <c r="W92" s="84"/>
      <c r="X92" s="85"/>
      <c r="Y92" s="150">
        <f t="shared" si="21"/>
        <v>2</v>
      </c>
      <c r="Z92" s="239">
        <f t="shared" si="21"/>
        <v>2</v>
      </c>
      <c r="AA92" s="60">
        <f t="shared" si="24"/>
        <v>2</v>
      </c>
      <c r="AB92" s="51">
        <f t="shared" si="24"/>
        <v>2</v>
      </c>
      <c r="AC92" s="51">
        <f t="shared" si="24"/>
        <v>2</v>
      </c>
      <c r="AD92" s="51">
        <f t="shared" si="24"/>
        <v>2</v>
      </c>
      <c r="AE92" s="28"/>
      <c r="AF92" s="38"/>
      <c r="AG92" s="56">
        <f t="shared" si="25"/>
        <v>2</v>
      </c>
      <c r="AH92" s="49">
        <f t="shared" si="25"/>
        <v>2</v>
      </c>
      <c r="AI92" s="24"/>
      <c r="AJ92" s="24"/>
      <c r="AK92" s="25"/>
      <c r="AL92" s="1"/>
    </row>
    <row r="93" spans="1:38" ht="10.5" customHeight="1">
      <c r="A93" s="4"/>
      <c r="B93" s="537"/>
      <c r="C93" s="537"/>
      <c r="D93" s="539"/>
      <c r="E93" s="12" t="s">
        <v>89</v>
      </c>
      <c r="F93" s="213"/>
      <c r="G93" s="75">
        <v>100</v>
      </c>
      <c r="H93" s="169">
        <v>2</v>
      </c>
      <c r="I93" s="173" t="s">
        <v>5</v>
      </c>
      <c r="J93" s="173" t="s">
        <v>109</v>
      </c>
      <c r="K93" s="192" t="s">
        <v>112</v>
      </c>
      <c r="L93" s="227">
        <f t="shared" si="22"/>
        <v>2</v>
      </c>
      <c r="M93" s="231"/>
      <c r="N93" s="119"/>
      <c r="O93" s="84"/>
      <c r="P93" s="84"/>
      <c r="Q93" s="84"/>
      <c r="R93" s="84"/>
      <c r="S93" s="84"/>
      <c r="T93" s="84"/>
      <c r="U93" s="84"/>
      <c r="V93" s="86" t="str">
        <f t="shared" si="23"/>
        <v>○</v>
      </c>
      <c r="W93" s="84"/>
      <c r="X93" s="85"/>
      <c r="Y93" s="150">
        <f t="shared" si="21"/>
        <v>2</v>
      </c>
      <c r="Z93" s="239">
        <f t="shared" si="21"/>
        <v>2</v>
      </c>
      <c r="AA93" s="60">
        <f t="shared" si="24"/>
        <v>2</v>
      </c>
      <c r="AB93" s="51">
        <f t="shared" si="24"/>
        <v>2</v>
      </c>
      <c r="AC93" s="51">
        <f t="shared" si="24"/>
        <v>2</v>
      </c>
      <c r="AD93" s="51">
        <f t="shared" si="24"/>
        <v>2</v>
      </c>
      <c r="AE93" s="28"/>
      <c r="AF93" s="38"/>
      <c r="AG93" s="56">
        <f t="shared" si="25"/>
        <v>2</v>
      </c>
      <c r="AH93" s="49">
        <f t="shared" si="25"/>
        <v>2</v>
      </c>
      <c r="AI93" s="24"/>
      <c r="AJ93" s="24"/>
      <c r="AK93" s="25"/>
      <c r="AL93" s="1"/>
    </row>
    <row r="94" spans="1:38" ht="10.5" customHeight="1">
      <c r="A94" s="4"/>
      <c r="B94" s="537"/>
      <c r="C94" s="537"/>
      <c r="D94" s="539"/>
      <c r="E94" s="319" t="s">
        <v>87</v>
      </c>
      <c r="F94" s="213"/>
      <c r="G94" s="75">
        <v>100</v>
      </c>
      <c r="H94" s="169">
        <v>2</v>
      </c>
      <c r="I94" s="173" t="s">
        <v>5</v>
      </c>
      <c r="J94" s="323" t="s">
        <v>183</v>
      </c>
      <c r="K94" s="192" t="s">
        <v>112</v>
      </c>
      <c r="L94" s="227">
        <f t="shared" si="22"/>
        <v>2</v>
      </c>
      <c r="M94" s="231"/>
      <c r="N94" s="119"/>
      <c r="O94" s="84"/>
      <c r="P94" s="84"/>
      <c r="Q94" s="84"/>
      <c r="R94" s="84"/>
      <c r="S94" s="84"/>
      <c r="T94" s="84"/>
      <c r="U94" s="84"/>
      <c r="V94" s="86" t="str">
        <f t="shared" si="23"/>
        <v>○</v>
      </c>
      <c r="W94" s="84"/>
      <c r="X94" s="85"/>
      <c r="Y94" s="150">
        <f t="shared" si="21"/>
        <v>2</v>
      </c>
      <c r="Z94" s="239">
        <f>IF($G94&lt;60,"",$H94)</f>
        <v>2</v>
      </c>
      <c r="AA94" s="60">
        <f t="shared" si="24"/>
        <v>2</v>
      </c>
      <c r="AB94" s="51">
        <f t="shared" si="24"/>
        <v>2</v>
      </c>
      <c r="AC94" s="51">
        <f t="shared" si="24"/>
        <v>2</v>
      </c>
      <c r="AD94" s="51">
        <f t="shared" si="24"/>
        <v>2</v>
      </c>
      <c r="AE94" s="28"/>
      <c r="AF94" s="38"/>
      <c r="AG94" s="56">
        <f t="shared" si="25"/>
        <v>2</v>
      </c>
      <c r="AH94" s="49">
        <f t="shared" si="25"/>
        <v>2</v>
      </c>
      <c r="AI94" s="24"/>
      <c r="AJ94" s="24"/>
      <c r="AK94" s="25"/>
      <c r="AL94" s="1"/>
    </row>
    <row r="95" spans="1:38" ht="10.5" customHeight="1">
      <c r="A95" s="4"/>
      <c r="B95" s="537"/>
      <c r="C95" s="537"/>
      <c r="D95" s="539"/>
      <c r="E95" s="14" t="s">
        <v>12</v>
      </c>
      <c r="F95" s="209"/>
      <c r="G95" s="74">
        <v>100</v>
      </c>
      <c r="H95" s="167">
        <v>2</v>
      </c>
      <c r="I95" s="188" t="s">
        <v>5</v>
      </c>
      <c r="J95" s="188" t="s">
        <v>109</v>
      </c>
      <c r="K95" s="176" t="s">
        <v>112</v>
      </c>
      <c r="L95" s="227">
        <f t="shared" si="22"/>
        <v>2</v>
      </c>
      <c r="M95" s="231"/>
      <c r="N95" s="119"/>
      <c r="O95" s="84"/>
      <c r="P95" s="106"/>
      <c r="Q95" s="106"/>
      <c r="R95" s="106"/>
      <c r="S95" s="84"/>
      <c r="T95" s="84"/>
      <c r="U95" s="84"/>
      <c r="V95" s="86" t="str">
        <f t="shared" si="23"/>
        <v>○</v>
      </c>
      <c r="W95" s="84"/>
      <c r="X95" s="85"/>
      <c r="Y95" s="150">
        <f t="shared" si="21"/>
        <v>2</v>
      </c>
      <c r="Z95" s="239">
        <f t="shared" si="21"/>
        <v>2</v>
      </c>
      <c r="AA95" s="56">
        <f t="shared" si="24"/>
        <v>2</v>
      </c>
      <c r="AB95" s="49">
        <f t="shared" si="24"/>
        <v>2</v>
      </c>
      <c r="AC95" s="49">
        <f t="shared" si="24"/>
        <v>2</v>
      </c>
      <c r="AD95" s="49">
        <f t="shared" si="24"/>
        <v>2</v>
      </c>
      <c r="AE95" s="24"/>
      <c r="AF95" s="25"/>
      <c r="AG95" s="56">
        <f t="shared" si="25"/>
        <v>2</v>
      </c>
      <c r="AH95" s="49">
        <f t="shared" si="25"/>
        <v>2</v>
      </c>
      <c r="AI95" s="24"/>
      <c r="AJ95" s="24"/>
      <c r="AK95" s="25"/>
      <c r="AL95" s="1"/>
    </row>
    <row r="96" spans="1:38" ht="10.5" customHeight="1">
      <c r="A96" s="4"/>
      <c r="B96" s="537"/>
      <c r="C96" s="537"/>
      <c r="D96" s="539"/>
      <c r="E96" s="12" t="s">
        <v>132</v>
      </c>
      <c r="F96" s="213"/>
      <c r="G96" s="75">
        <v>100</v>
      </c>
      <c r="H96" s="169">
        <v>2</v>
      </c>
      <c r="I96" s="173" t="s">
        <v>5</v>
      </c>
      <c r="J96" s="173" t="s">
        <v>108</v>
      </c>
      <c r="K96" s="192" t="s">
        <v>112</v>
      </c>
      <c r="L96" s="227">
        <f t="shared" si="22"/>
        <v>2</v>
      </c>
      <c r="M96" s="231"/>
      <c r="N96" s="119"/>
      <c r="O96" s="84"/>
      <c r="P96" s="84"/>
      <c r="Q96" s="84"/>
      <c r="R96" s="84"/>
      <c r="S96" s="84"/>
      <c r="T96" s="84"/>
      <c r="U96" s="84"/>
      <c r="V96" s="86" t="str">
        <f t="shared" si="23"/>
        <v>○</v>
      </c>
      <c r="W96" s="84"/>
      <c r="X96" s="85"/>
      <c r="Y96" s="150">
        <f t="shared" si="21"/>
        <v>2</v>
      </c>
      <c r="Z96" s="239">
        <f t="shared" si="21"/>
        <v>2</v>
      </c>
      <c r="AA96" s="60">
        <f t="shared" si="24"/>
        <v>2</v>
      </c>
      <c r="AB96" s="51">
        <f t="shared" si="24"/>
        <v>2</v>
      </c>
      <c r="AC96" s="51">
        <f t="shared" si="24"/>
        <v>2</v>
      </c>
      <c r="AD96" s="51">
        <f t="shared" si="24"/>
        <v>2</v>
      </c>
      <c r="AE96" s="28"/>
      <c r="AF96" s="38"/>
      <c r="AG96" s="56">
        <f t="shared" si="25"/>
        <v>2</v>
      </c>
      <c r="AH96" s="49">
        <f t="shared" si="25"/>
        <v>2</v>
      </c>
      <c r="AI96" s="24"/>
      <c r="AJ96" s="24"/>
      <c r="AK96" s="25"/>
      <c r="AL96" s="1"/>
    </row>
    <row r="97" spans="1:38" ht="10.5" customHeight="1">
      <c r="A97" s="4"/>
      <c r="B97" s="537"/>
      <c r="C97" s="537"/>
      <c r="D97" s="539"/>
      <c r="E97" s="405" t="s">
        <v>55</v>
      </c>
      <c r="F97" s="213"/>
      <c r="G97" s="75">
        <v>100</v>
      </c>
      <c r="H97" s="169">
        <v>2</v>
      </c>
      <c r="I97" s="173" t="s">
        <v>5</v>
      </c>
      <c r="J97" s="173" t="s">
        <v>108</v>
      </c>
      <c r="K97" s="192" t="s">
        <v>112</v>
      </c>
      <c r="L97" s="227">
        <f t="shared" si="22"/>
        <v>2</v>
      </c>
      <c r="M97" s="231"/>
      <c r="N97" s="119"/>
      <c r="O97" s="84"/>
      <c r="P97" s="84"/>
      <c r="Q97" s="84"/>
      <c r="R97" s="84"/>
      <c r="S97" s="84"/>
      <c r="T97" s="84"/>
      <c r="U97" s="84"/>
      <c r="V97" s="86" t="str">
        <f t="shared" si="23"/>
        <v>○</v>
      </c>
      <c r="W97" s="84"/>
      <c r="X97" s="85"/>
      <c r="Y97" s="150">
        <f t="shared" ref="Y97:Z100" si="26">IF($G97&lt;60,"",$H97)</f>
        <v>2</v>
      </c>
      <c r="Z97" s="239">
        <f t="shared" si="26"/>
        <v>2</v>
      </c>
      <c r="AA97" s="60">
        <f t="shared" si="24"/>
        <v>2</v>
      </c>
      <c r="AB97" s="51">
        <f t="shared" si="24"/>
        <v>2</v>
      </c>
      <c r="AC97" s="51">
        <f t="shared" si="24"/>
        <v>2</v>
      </c>
      <c r="AD97" s="51">
        <f t="shared" si="24"/>
        <v>2</v>
      </c>
      <c r="AE97" s="28"/>
      <c r="AF97" s="38"/>
      <c r="AG97" s="56">
        <f t="shared" si="25"/>
        <v>2</v>
      </c>
      <c r="AH97" s="49">
        <f t="shared" si="25"/>
        <v>2</v>
      </c>
      <c r="AI97" s="24"/>
      <c r="AJ97" s="24"/>
      <c r="AK97" s="25"/>
      <c r="AL97" s="1"/>
    </row>
    <row r="98" spans="1:38" ht="10.5" customHeight="1">
      <c r="A98" s="4"/>
      <c r="B98" s="537"/>
      <c r="C98" s="537"/>
      <c r="D98" s="539"/>
      <c r="E98" s="406" t="s">
        <v>191</v>
      </c>
      <c r="F98" s="407"/>
      <c r="G98" s="374">
        <v>100</v>
      </c>
      <c r="H98" s="375">
        <v>2</v>
      </c>
      <c r="I98" s="376" t="s">
        <v>5</v>
      </c>
      <c r="J98" s="341" t="s">
        <v>183</v>
      </c>
      <c r="K98" s="377" t="s">
        <v>112</v>
      </c>
      <c r="L98" s="378">
        <f t="shared" si="22"/>
        <v>2</v>
      </c>
      <c r="M98" s="408"/>
      <c r="N98" s="409"/>
      <c r="O98" s="379"/>
      <c r="P98" s="379"/>
      <c r="Q98" s="379"/>
      <c r="R98" s="379"/>
      <c r="S98" s="379"/>
      <c r="T98" s="379"/>
      <c r="U98" s="379"/>
      <c r="V98" s="410" t="str">
        <f t="shared" si="23"/>
        <v>○</v>
      </c>
      <c r="W98" s="379"/>
      <c r="X98" s="380"/>
      <c r="Y98" s="411">
        <f t="shared" si="26"/>
        <v>2</v>
      </c>
      <c r="Z98" s="412">
        <f t="shared" si="26"/>
        <v>2</v>
      </c>
      <c r="AA98" s="413">
        <f t="shared" si="24"/>
        <v>2</v>
      </c>
      <c r="AB98" s="414">
        <f t="shared" si="24"/>
        <v>2</v>
      </c>
      <c r="AC98" s="414">
        <f t="shared" si="24"/>
        <v>2</v>
      </c>
      <c r="AD98" s="414">
        <f t="shared" si="24"/>
        <v>2</v>
      </c>
      <c r="AE98" s="415"/>
      <c r="AF98" s="416"/>
      <c r="AG98" s="413">
        <f t="shared" si="25"/>
        <v>2</v>
      </c>
      <c r="AH98" s="414">
        <f t="shared" si="25"/>
        <v>2</v>
      </c>
      <c r="AI98" s="49">
        <f>IF($G98&lt;60,"",$H98)</f>
        <v>2</v>
      </c>
      <c r="AJ98" s="415"/>
      <c r="AK98" s="416"/>
      <c r="AL98" s="1"/>
    </row>
    <row r="99" spans="1:38" ht="10.5" customHeight="1">
      <c r="A99" s="4"/>
      <c r="B99" s="537"/>
      <c r="C99" s="537"/>
      <c r="D99" s="539"/>
      <c r="E99" s="66" t="s">
        <v>182</v>
      </c>
      <c r="F99" s="209"/>
      <c r="G99" s="74">
        <v>100</v>
      </c>
      <c r="H99" s="167">
        <v>2</v>
      </c>
      <c r="I99" s="188" t="s">
        <v>5</v>
      </c>
      <c r="J99" s="188" t="s">
        <v>183</v>
      </c>
      <c r="K99" s="176" t="s">
        <v>112</v>
      </c>
      <c r="L99" s="227">
        <f t="shared" si="22"/>
        <v>2</v>
      </c>
      <c r="M99" s="231"/>
      <c r="N99" s="119"/>
      <c r="O99" s="84"/>
      <c r="P99" s="84"/>
      <c r="Q99" s="84"/>
      <c r="R99" s="84"/>
      <c r="S99" s="84"/>
      <c r="T99" s="84"/>
      <c r="U99" s="84"/>
      <c r="V99" s="86" t="str">
        <f t="shared" si="23"/>
        <v>○</v>
      </c>
      <c r="W99" s="84"/>
      <c r="X99" s="85"/>
      <c r="Y99" s="150">
        <f t="shared" si="26"/>
        <v>2</v>
      </c>
      <c r="Z99" s="239">
        <f t="shared" si="26"/>
        <v>2</v>
      </c>
      <c r="AA99" s="56">
        <f t="shared" si="24"/>
        <v>2</v>
      </c>
      <c r="AB99" s="49">
        <f t="shared" si="24"/>
        <v>2</v>
      </c>
      <c r="AC99" s="49">
        <f t="shared" si="24"/>
        <v>2</v>
      </c>
      <c r="AD99" s="49">
        <f t="shared" si="24"/>
        <v>2</v>
      </c>
      <c r="AE99" s="24"/>
      <c r="AF99" s="25"/>
      <c r="AG99" s="56">
        <f t="shared" si="25"/>
        <v>2</v>
      </c>
      <c r="AH99" s="49">
        <f t="shared" si="25"/>
        <v>2</v>
      </c>
      <c r="AI99" s="24"/>
      <c r="AJ99" s="24"/>
      <c r="AK99" s="25"/>
      <c r="AL99" s="1"/>
    </row>
    <row r="100" spans="1:38" ht="10.5" customHeight="1">
      <c r="A100" s="4"/>
      <c r="B100" s="537"/>
      <c r="C100" s="537"/>
      <c r="D100" s="539"/>
      <c r="E100" s="459" t="s">
        <v>200</v>
      </c>
      <c r="F100" s="209"/>
      <c r="G100" s="74">
        <v>100</v>
      </c>
      <c r="H100" s="167">
        <v>2</v>
      </c>
      <c r="I100" s="188" t="s">
        <v>5</v>
      </c>
      <c r="J100" s="188" t="s">
        <v>179</v>
      </c>
      <c r="K100" s="176" t="s">
        <v>112</v>
      </c>
      <c r="L100" s="227">
        <f t="shared" si="22"/>
        <v>2</v>
      </c>
      <c r="M100" s="231"/>
      <c r="N100" s="119"/>
      <c r="O100" s="84"/>
      <c r="P100" s="84"/>
      <c r="Q100" s="84"/>
      <c r="R100" s="84"/>
      <c r="S100" s="84"/>
      <c r="T100" s="84"/>
      <c r="U100" s="84"/>
      <c r="V100" s="86" t="str">
        <f t="shared" si="23"/>
        <v>○</v>
      </c>
      <c r="W100" s="84"/>
      <c r="X100" s="85"/>
      <c r="Y100" s="150">
        <f t="shared" si="26"/>
        <v>2</v>
      </c>
      <c r="Z100" s="239">
        <f t="shared" si="26"/>
        <v>2</v>
      </c>
      <c r="AA100" s="56">
        <f t="shared" si="24"/>
        <v>2</v>
      </c>
      <c r="AB100" s="49">
        <f t="shared" si="24"/>
        <v>2</v>
      </c>
      <c r="AC100" s="49">
        <f t="shared" si="24"/>
        <v>2</v>
      </c>
      <c r="AD100" s="49">
        <f t="shared" si="24"/>
        <v>2</v>
      </c>
      <c r="AE100" s="24"/>
      <c r="AF100" s="25"/>
      <c r="AG100" s="56">
        <f t="shared" si="25"/>
        <v>2</v>
      </c>
      <c r="AH100" s="49">
        <f t="shared" si="25"/>
        <v>2</v>
      </c>
      <c r="AI100" s="34"/>
      <c r="AJ100" s="34"/>
      <c r="AK100" s="35"/>
      <c r="AL100" s="1"/>
    </row>
    <row r="101" spans="1:38" ht="10.5" customHeight="1">
      <c r="A101" s="4"/>
      <c r="B101" s="537"/>
      <c r="C101" s="537"/>
      <c r="D101" s="539"/>
      <c r="E101" s="435" t="s">
        <v>229</v>
      </c>
      <c r="F101" s="436"/>
      <c r="G101" s="437">
        <v>100</v>
      </c>
      <c r="H101" s="168">
        <v>2</v>
      </c>
      <c r="I101" s="189" t="s">
        <v>5</v>
      </c>
      <c r="J101" s="438" t="s">
        <v>179</v>
      </c>
      <c r="K101" s="190" t="s">
        <v>112</v>
      </c>
      <c r="L101" s="439">
        <f>IF($G101&lt;60,"",$H101)</f>
        <v>2</v>
      </c>
      <c r="M101" s="440"/>
      <c r="N101" s="143"/>
      <c r="O101" s="100"/>
      <c r="P101" s="100"/>
      <c r="Q101" s="100"/>
      <c r="R101" s="100"/>
      <c r="S101" s="100"/>
      <c r="T101" s="87"/>
      <c r="U101" s="87"/>
      <c r="V101" s="94" t="str">
        <f>IF($G101&lt;60,"","○")</f>
        <v>○</v>
      </c>
      <c r="W101" s="87"/>
      <c r="X101" s="88"/>
      <c r="Y101" s="154">
        <f>IF($G101&lt;60,"",$H101)</f>
        <v>2</v>
      </c>
      <c r="Z101" s="241">
        <f>IF($G101&lt;60,"",$H101)</f>
        <v>2</v>
      </c>
      <c r="AA101" s="59">
        <f t="shared" si="24"/>
        <v>2</v>
      </c>
      <c r="AB101" s="50">
        <f t="shared" si="24"/>
        <v>2</v>
      </c>
      <c r="AC101" s="50">
        <f t="shared" si="24"/>
        <v>2</v>
      </c>
      <c r="AD101" s="50">
        <f t="shared" si="24"/>
        <v>2</v>
      </c>
      <c r="AE101" s="26"/>
      <c r="AF101" s="27"/>
      <c r="AG101" s="59">
        <f>IF($G101&lt;60,"",$H101)</f>
        <v>2</v>
      </c>
      <c r="AH101" s="50">
        <f>IF($G101&lt;60,"",$H101)</f>
        <v>2</v>
      </c>
      <c r="AI101" s="26"/>
      <c r="AJ101" s="26"/>
      <c r="AK101" s="27"/>
      <c r="AL101" s="1"/>
    </row>
    <row r="102" spans="1:38" ht="12.75" customHeight="1">
      <c r="A102" s="4"/>
      <c r="B102" s="555" t="s">
        <v>19</v>
      </c>
      <c r="C102" s="556"/>
      <c r="D102" s="556"/>
      <c r="E102" s="557"/>
      <c r="F102" s="557"/>
      <c r="G102" s="557"/>
      <c r="H102" s="557"/>
      <c r="I102" s="557"/>
      <c r="J102" s="557"/>
      <c r="K102" s="557"/>
      <c r="L102" s="560">
        <f>SUM(L9:L101)</f>
        <v>79</v>
      </c>
      <c r="M102" s="562">
        <f>SUM(M9:M101)</f>
        <v>30</v>
      </c>
      <c r="N102" s="250">
        <f>COUNTIF(N9:N101,"◎")</f>
        <v>2</v>
      </c>
      <c r="O102" s="564">
        <f>COUNTIF(O9:O101,"◎")</f>
        <v>1</v>
      </c>
      <c r="P102" s="457">
        <f>COUNTIF(P9:P101,"◎")</f>
        <v>5</v>
      </c>
      <c r="Q102" s="457">
        <f>COUNTIF(Q9:Q101,"◎")</f>
        <v>12</v>
      </c>
      <c r="R102" s="566">
        <f>COUNTIF(R9:R101,"◎")+COUNTIF(R9:R101,"○")</f>
        <v>5</v>
      </c>
      <c r="S102" s="568">
        <f>COUNTIF(S9:S101,"◎")</f>
        <v>2</v>
      </c>
      <c r="T102" s="566">
        <f>COUNTIF(T9:T101,"◎")</f>
        <v>4</v>
      </c>
      <c r="U102" s="457">
        <f>COUNTIF(U9:U101,"◎")</f>
        <v>1</v>
      </c>
      <c r="V102" s="566">
        <f>COUNTIF(V9:V101,"○")</f>
        <v>16</v>
      </c>
      <c r="W102" s="457">
        <f>COUNTIF(W9:W101,"◎")</f>
        <v>4</v>
      </c>
      <c r="X102" s="566">
        <f>COUNTIF(X9:X101,"◎")</f>
        <v>2</v>
      </c>
      <c r="Y102" s="570">
        <f>SUM(Y9:Y101)</f>
        <v>164</v>
      </c>
      <c r="Z102" s="570">
        <f>SUM(Z9:Z101)</f>
        <v>137</v>
      </c>
      <c r="AA102" s="587">
        <f t="shared" ref="AA102:AK102" si="27">SUM(AA9:AA101)</f>
        <v>79</v>
      </c>
      <c r="AB102" s="574">
        <f t="shared" si="27"/>
        <v>67</v>
      </c>
      <c r="AC102" s="574">
        <f t="shared" si="27"/>
        <v>50</v>
      </c>
      <c r="AD102" s="574">
        <f t="shared" si="27"/>
        <v>136</v>
      </c>
      <c r="AE102" s="574">
        <f t="shared" si="27"/>
        <v>63</v>
      </c>
      <c r="AF102" s="562">
        <f t="shared" si="27"/>
        <v>12</v>
      </c>
      <c r="AG102" s="587">
        <f t="shared" si="27"/>
        <v>101</v>
      </c>
      <c r="AH102" s="574">
        <f t="shared" si="27"/>
        <v>66</v>
      </c>
      <c r="AI102" s="574">
        <f t="shared" si="27"/>
        <v>16</v>
      </c>
      <c r="AJ102" s="574">
        <f t="shared" si="27"/>
        <v>35</v>
      </c>
      <c r="AK102" s="562">
        <f t="shared" si="27"/>
        <v>35</v>
      </c>
      <c r="AL102" s="1"/>
    </row>
    <row r="103" spans="1:38" ht="12.2" customHeight="1">
      <c r="A103" s="4"/>
      <c r="B103" s="558"/>
      <c r="C103" s="559"/>
      <c r="D103" s="559"/>
      <c r="E103" s="559"/>
      <c r="F103" s="559"/>
      <c r="G103" s="559"/>
      <c r="H103" s="559"/>
      <c r="I103" s="559"/>
      <c r="J103" s="559"/>
      <c r="K103" s="559"/>
      <c r="L103" s="561"/>
      <c r="M103" s="563"/>
      <c r="N103" s="251">
        <f>COUNTIF(N9:N101,"○")-3</f>
        <v>6</v>
      </c>
      <c r="O103" s="565"/>
      <c r="P103" s="458">
        <f>COUNTIF(P9:P101,"○")-1</f>
        <v>5</v>
      </c>
      <c r="Q103" s="458">
        <f>COUNTIF(Q9:Q101,"◎")+COUNTIF(Q9:Q101,"○")</f>
        <v>25</v>
      </c>
      <c r="R103" s="567">
        <f>COUNTIF(R10:R102,"◎")</f>
        <v>2</v>
      </c>
      <c r="S103" s="569"/>
      <c r="T103" s="567">
        <f>COUNTIF(T10:T102,"◎")</f>
        <v>4</v>
      </c>
      <c r="U103" s="458">
        <f>COUNTIF(U66:U66,"○")+COUNTIF(U85:U85,"○")</f>
        <v>2</v>
      </c>
      <c r="V103" s="567">
        <f>COUNTIF(V10:V102,"◎")</f>
        <v>0</v>
      </c>
      <c r="W103" s="458">
        <f>COUNTIF(W9:W101,"○")</f>
        <v>3</v>
      </c>
      <c r="X103" s="567">
        <f>COUNTIF(X10:X102,"◎")</f>
        <v>2</v>
      </c>
      <c r="Y103" s="571"/>
      <c r="Z103" s="571"/>
      <c r="AA103" s="588"/>
      <c r="AB103" s="575"/>
      <c r="AC103" s="575"/>
      <c r="AD103" s="575"/>
      <c r="AE103" s="575"/>
      <c r="AF103" s="563"/>
      <c r="AG103" s="588"/>
      <c r="AH103" s="575"/>
      <c r="AI103" s="575"/>
      <c r="AJ103" s="575"/>
      <c r="AK103" s="563"/>
      <c r="AL103" s="1"/>
    </row>
    <row r="104" spans="1:38" ht="11.25" customHeight="1">
      <c r="B104" s="578" t="s">
        <v>52</v>
      </c>
      <c r="C104" s="578"/>
      <c r="D104" s="578"/>
      <c r="E104" s="578"/>
      <c r="F104" s="578"/>
      <c r="G104" s="578"/>
      <c r="H104" s="578"/>
      <c r="I104" s="578"/>
      <c r="J104" s="578"/>
      <c r="K104" s="578"/>
      <c r="L104" s="579" t="s">
        <v>68</v>
      </c>
      <c r="M104" s="581" t="s">
        <v>237</v>
      </c>
      <c r="N104" s="417" t="s">
        <v>151</v>
      </c>
      <c r="O104" s="583" t="s">
        <v>148</v>
      </c>
      <c r="P104" s="418" t="s">
        <v>154</v>
      </c>
      <c r="Q104" s="456" t="s">
        <v>180</v>
      </c>
      <c r="R104" s="585" t="s">
        <v>233</v>
      </c>
      <c r="S104" s="595" t="s">
        <v>151</v>
      </c>
      <c r="T104" s="597" t="s">
        <v>181</v>
      </c>
      <c r="U104" s="456" t="s">
        <v>148</v>
      </c>
      <c r="V104" s="585" t="s">
        <v>149</v>
      </c>
      <c r="W104" s="456" t="s">
        <v>181</v>
      </c>
      <c r="X104" s="585" t="s">
        <v>151</v>
      </c>
      <c r="Y104" s="599" t="s">
        <v>144</v>
      </c>
      <c r="Z104" s="599" t="s">
        <v>143</v>
      </c>
      <c r="AA104" s="579" t="s">
        <v>68</v>
      </c>
      <c r="AB104" s="593" t="s">
        <v>147</v>
      </c>
      <c r="AC104" s="593" t="s">
        <v>123</v>
      </c>
      <c r="AD104" s="593" t="s">
        <v>122</v>
      </c>
      <c r="AE104" s="593" t="s">
        <v>69</v>
      </c>
      <c r="AF104" s="601" t="s">
        <v>139</v>
      </c>
      <c r="AG104" s="579" t="s">
        <v>70</v>
      </c>
      <c r="AH104" s="593" t="s">
        <v>71</v>
      </c>
      <c r="AI104" s="593" t="s">
        <v>72</v>
      </c>
      <c r="AJ104" s="593" t="s">
        <v>73</v>
      </c>
      <c r="AK104" s="601" t="s">
        <v>72</v>
      </c>
      <c r="AL104" s="1"/>
    </row>
    <row r="105" spans="1:38" ht="10.5" customHeight="1">
      <c r="B105" s="578"/>
      <c r="C105" s="578"/>
      <c r="D105" s="578"/>
      <c r="E105" s="578"/>
      <c r="F105" s="578"/>
      <c r="G105" s="578"/>
      <c r="H105" s="578"/>
      <c r="I105" s="578"/>
      <c r="J105" s="578"/>
      <c r="K105" s="578"/>
      <c r="L105" s="580"/>
      <c r="M105" s="582"/>
      <c r="N105" s="252" t="s">
        <v>139</v>
      </c>
      <c r="O105" s="584"/>
      <c r="P105" s="253" t="s">
        <v>153</v>
      </c>
      <c r="Q105" s="455" t="s">
        <v>149</v>
      </c>
      <c r="R105" s="586"/>
      <c r="S105" s="596"/>
      <c r="T105" s="598"/>
      <c r="U105" s="455" t="s">
        <v>150</v>
      </c>
      <c r="V105" s="586"/>
      <c r="W105" s="455" t="s">
        <v>150</v>
      </c>
      <c r="X105" s="586"/>
      <c r="Y105" s="600"/>
      <c r="Z105" s="600"/>
      <c r="AA105" s="580"/>
      <c r="AB105" s="594"/>
      <c r="AC105" s="594"/>
      <c r="AD105" s="594"/>
      <c r="AE105" s="594"/>
      <c r="AF105" s="602"/>
      <c r="AG105" s="580"/>
      <c r="AH105" s="594"/>
      <c r="AI105" s="594"/>
      <c r="AJ105" s="594"/>
      <c r="AK105" s="602"/>
      <c r="AL105" s="1"/>
    </row>
    <row r="106" spans="1:38" ht="15" customHeight="1">
      <c r="E106" s="205"/>
      <c r="N106" s="254" t="s">
        <v>155</v>
      </c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6"/>
      <c r="Z106" s="256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1"/>
    </row>
    <row r="107" spans="1:38" ht="15" customHeight="1">
      <c r="N107" s="254" t="s">
        <v>152</v>
      </c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6"/>
      <c r="Z107" s="256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</row>
    <row r="108" spans="1:38" ht="15" customHeight="1">
      <c r="E108" s="217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1"/>
    </row>
    <row r="109" spans="1:38" ht="15" customHeight="1">
      <c r="E109" s="218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1"/>
    </row>
    <row r="110" spans="1:38" ht="15" customHeight="1"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1"/>
    </row>
    <row r="111" spans="1:38" ht="15" customHeight="1"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1"/>
    </row>
    <row r="112" spans="1:38" ht="15" customHeight="1"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1"/>
    </row>
  </sheetData>
  <sheetProtection sheet="1"/>
  <protectedRanges>
    <protectedRange sqref="G101" name="入力１"/>
  </protectedRanges>
  <mergeCells count="91">
    <mergeCell ref="S2:Y2"/>
    <mergeCell ref="AA2:AE2"/>
    <mergeCell ref="AF2:AK2"/>
    <mergeCell ref="S3:Y3"/>
    <mergeCell ref="AA3:AK3"/>
    <mergeCell ref="B4:E8"/>
    <mergeCell ref="F4:F8"/>
    <mergeCell ref="G4:G8"/>
    <mergeCell ref="H4:H8"/>
    <mergeCell ref="I4:I8"/>
    <mergeCell ref="J4:J8"/>
    <mergeCell ref="L5:Z5"/>
    <mergeCell ref="AA5:AK5"/>
    <mergeCell ref="L6:L8"/>
    <mergeCell ref="M6:M8"/>
    <mergeCell ref="N6:X6"/>
    <mergeCell ref="AA6:AC7"/>
    <mergeCell ref="AD6:AD8"/>
    <mergeCell ref="AE6:AE8"/>
    <mergeCell ref="AF6:AF8"/>
    <mergeCell ref="AG6:AK7"/>
    <mergeCell ref="N7:O7"/>
    <mergeCell ref="P7:Q7"/>
    <mergeCell ref="R7:S7"/>
    <mergeCell ref="T7:U7"/>
    <mergeCell ref="V7:X7"/>
    <mergeCell ref="Y7:Y8"/>
    <mergeCell ref="Z7:Z8"/>
    <mergeCell ref="B9:B66"/>
    <mergeCell ref="C9:C31"/>
    <mergeCell ref="D9:D14"/>
    <mergeCell ref="D15:D31"/>
    <mergeCell ref="C32:C66"/>
    <mergeCell ref="D32:D51"/>
    <mergeCell ref="D52:D66"/>
    <mergeCell ref="K4:K8"/>
    <mergeCell ref="L4:AK4"/>
    <mergeCell ref="B67:B101"/>
    <mergeCell ref="C67:C72"/>
    <mergeCell ref="D67:D69"/>
    <mergeCell ref="D70:D72"/>
    <mergeCell ref="C73:C79"/>
    <mergeCell ref="D73:D75"/>
    <mergeCell ref="D76:D79"/>
    <mergeCell ref="C80:C101"/>
    <mergeCell ref="D80:D83"/>
    <mergeCell ref="D84:D101"/>
    <mergeCell ref="B102:K103"/>
    <mergeCell ref="L102:L103"/>
    <mergeCell ref="M102:M103"/>
    <mergeCell ref="O102:O103"/>
    <mergeCell ref="Z102:Z103"/>
    <mergeCell ref="R102:R103"/>
    <mergeCell ref="S102:S103"/>
    <mergeCell ref="T102:T103"/>
    <mergeCell ref="V102:V103"/>
    <mergeCell ref="X102:X103"/>
    <mergeCell ref="Y102:Y103"/>
    <mergeCell ref="AK102:AK103"/>
    <mergeCell ref="B104:K105"/>
    <mergeCell ref="L104:L105"/>
    <mergeCell ref="M104:M105"/>
    <mergeCell ref="O104:O105"/>
    <mergeCell ref="R104:R105"/>
    <mergeCell ref="AA102:AA103"/>
    <mergeCell ref="AB102:AB103"/>
    <mergeCell ref="AC102:AC103"/>
    <mergeCell ref="AD102:AD103"/>
    <mergeCell ref="AA104:AA105"/>
    <mergeCell ref="AG102:AG103"/>
    <mergeCell ref="AH102:AH103"/>
    <mergeCell ref="AI102:AI103"/>
    <mergeCell ref="AJ102:AJ103"/>
    <mergeCell ref="AE102:AE103"/>
    <mergeCell ref="AF102:AF103"/>
    <mergeCell ref="AH104:AH105"/>
    <mergeCell ref="AI104:AI105"/>
    <mergeCell ref="AJ104:AJ105"/>
    <mergeCell ref="S104:S105"/>
    <mergeCell ref="T104:T105"/>
    <mergeCell ref="V104:V105"/>
    <mergeCell ref="X104:X105"/>
    <mergeCell ref="Y104:Y105"/>
    <mergeCell ref="Z104:Z105"/>
    <mergeCell ref="AK104:AK105"/>
    <mergeCell ref="AB104:AB105"/>
    <mergeCell ref="AC104:AC105"/>
    <mergeCell ref="AD104:AD105"/>
    <mergeCell ref="AE104:AE105"/>
    <mergeCell ref="AF104:AF105"/>
    <mergeCell ref="AG104:AG105"/>
  </mergeCells>
  <phoneticPr fontId="1"/>
  <pageMargins left="0.78740157480314965" right="0.39370078740157483" top="0.98425196850393704" bottom="0.43307086614173229" header="0.51181102362204722" footer="0.51181102362204722"/>
  <pageSetup paperSize="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4"/>
  <sheetViews>
    <sheetView tabSelected="1" zoomScale="145" zoomScaleNormal="145" zoomScaleSheetLayoutView="100" workbookViewId="0">
      <pane xSplit="1" ySplit="8" topLeftCell="B9" activePane="bottomRight" state="frozen"/>
      <selection activeCell="C105" sqref="C105"/>
      <selection pane="topRight" activeCell="C105" sqref="C105"/>
      <selection pane="bottomLeft" activeCell="C105" sqref="C105"/>
      <selection pane="bottomRight" activeCell="L93" sqref="L93"/>
    </sheetView>
  </sheetViews>
  <sheetFormatPr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75" style="2" customWidth="1"/>
    <col min="6" max="6" width="2.75" style="3" customWidth="1"/>
    <col min="7" max="8" width="3.25" style="3" customWidth="1"/>
    <col min="9" max="10" width="4.75" style="3" customWidth="1"/>
    <col min="11" max="11" width="4.5" style="182" customWidth="1"/>
    <col min="12" max="12" width="3.625" style="3" customWidth="1"/>
    <col min="13" max="13" width="3.125" style="1" customWidth="1"/>
    <col min="14" max="24" width="2.375" style="1" customWidth="1"/>
    <col min="25" max="26" width="3.625" style="3" customWidth="1"/>
    <col min="27" max="37" width="3.125" style="1" customWidth="1"/>
    <col min="38" max="38" width="8.875" customWidth="1"/>
    <col min="39" max="16384" width="9" style="1"/>
  </cols>
  <sheetData>
    <row r="1" spans="2:43" ht="18" customHeight="1">
      <c r="B1" s="42" t="s">
        <v>21</v>
      </c>
      <c r="C1" s="43"/>
      <c r="D1" s="44"/>
      <c r="E1" s="45"/>
      <c r="F1" s="44"/>
      <c r="G1" s="44"/>
      <c r="H1" s="44"/>
      <c r="I1" s="44"/>
      <c r="J1" s="44"/>
      <c r="K1" s="179"/>
      <c r="L1" s="44"/>
      <c r="M1" s="214"/>
    </row>
    <row r="2" spans="2:43" s="4" customFormat="1" ht="18" customHeight="1">
      <c r="B2" s="42" t="s">
        <v>50</v>
      </c>
      <c r="C2" s="43"/>
      <c r="D2" s="46"/>
      <c r="E2" s="47"/>
      <c r="F2" s="46"/>
      <c r="G2" s="46"/>
      <c r="H2" s="46"/>
      <c r="I2" s="46"/>
      <c r="J2" s="46"/>
      <c r="K2" s="180"/>
      <c r="L2" s="46"/>
      <c r="M2" s="215"/>
      <c r="N2" s="222"/>
      <c r="O2" s="222"/>
      <c r="P2" s="222"/>
      <c r="Q2" s="215"/>
      <c r="R2" s="215"/>
      <c r="S2" s="483" t="s">
        <v>138</v>
      </c>
      <c r="T2" s="483"/>
      <c r="U2" s="483"/>
      <c r="V2" s="483"/>
      <c r="W2" s="483"/>
      <c r="X2" s="483"/>
      <c r="Y2" s="483"/>
      <c r="Z2" s="467"/>
      <c r="AA2" s="485" t="s">
        <v>29</v>
      </c>
      <c r="AB2" s="485"/>
      <c r="AC2" s="485"/>
      <c r="AD2" s="485"/>
      <c r="AE2" s="485"/>
      <c r="AF2" s="486"/>
      <c r="AG2" s="486"/>
      <c r="AH2" s="486"/>
      <c r="AI2" s="486"/>
      <c r="AJ2" s="486"/>
      <c r="AK2" s="486"/>
    </row>
    <row r="3" spans="2:43" s="4" customFormat="1" ht="18" customHeight="1">
      <c r="B3" s="2" t="s">
        <v>239</v>
      </c>
      <c r="C3" s="1"/>
      <c r="E3" s="5"/>
      <c r="F3" s="2"/>
      <c r="G3" s="2"/>
      <c r="H3" s="2"/>
      <c r="I3" s="2"/>
      <c r="J3" s="2"/>
      <c r="K3" s="181"/>
      <c r="L3" s="2"/>
      <c r="N3" s="222"/>
      <c r="O3" s="222"/>
      <c r="P3" s="222"/>
      <c r="Q3" s="215"/>
      <c r="R3" s="215"/>
      <c r="S3" s="483" t="s">
        <v>51</v>
      </c>
      <c r="T3" s="483"/>
      <c r="U3" s="483"/>
      <c r="V3" s="483"/>
      <c r="W3" s="483"/>
      <c r="X3" s="483"/>
      <c r="Y3" s="483"/>
      <c r="Z3" s="468"/>
      <c r="AA3" s="488" t="s">
        <v>247</v>
      </c>
      <c r="AB3" s="488"/>
      <c r="AC3" s="488"/>
      <c r="AD3" s="488"/>
      <c r="AE3" s="488"/>
      <c r="AF3" s="488"/>
      <c r="AG3" s="488"/>
      <c r="AH3" s="489"/>
      <c r="AI3" s="489"/>
      <c r="AJ3" s="489"/>
      <c r="AK3" s="489"/>
    </row>
    <row r="4" spans="2:43" s="4" customFormat="1" ht="15" customHeight="1">
      <c r="B4" s="490" t="s">
        <v>129</v>
      </c>
      <c r="C4" s="490"/>
      <c r="D4" s="490"/>
      <c r="E4" s="490"/>
      <c r="F4" s="491" t="s">
        <v>67</v>
      </c>
      <c r="G4" s="491" t="s">
        <v>26</v>
      </c>
      <c r="H4" s="491" t="s">
        <v>116</v>
      </c>
      <c r="I4" s="492" t="s">
        <v>130</v>
      </c>
      <c r="J4" s="493" t="s">
        <v>125</v>
      </c>
      <c r="K4" s="543" t="s">
        <v>117</v>
      </c>
      <c r="L4" s="544" t="s">
        <v>137</v>
      </c>
      <c r="M4" s="545"/>
      <c r="N4" s="545"/>
      <c r="O4" s="545"/>
      <c r="P4" s="545"/>
      <c r="Q4" s="545"/>
      <c r="R4" s="545"/>
      <c r="S4" s="545"/>
      <c r="T4" s="545"/>
      <c r="U4" s="545"/>
      <c r="V4" s="545"/>
      <c r="W4" s="545"/>
      <c r="X4" s="545"/>
      <c r="Y4" s="545"/>
      <c r="Z4" s="545"/>
      <c r="AA4" s="545"/>
      <c r="AB4" s="545"/>
      <c r="AC4" s="545"/>
      <c r="AD4" s="545"/>
      <c r="AE4" s="545"/>
      <c r="AF4" s="545"/>
      <c r="AG4" s="545"/>
      <c r="AH4" s="545"/>
      <c r="AI4" s="545"/>
      <c r="AJ4" s="545"/>
      <c r="AK4" s="546"/>
    </row>
    <row r="5" spans="2:43" s="4" customFormat="1" ht="15" customHeight="1">
      <c r="B5" s="490"/>
      <c r="C5" s="490"/>
      <c r="D5" s="490"/>
      <c r="E5" s="490"/>
      <c r="F5" s="491"/>
      <c r="G5" s="491"/>
      <c r="H5" s="491"/>
      <c r="I5" s="492"/>
      <c r="J5" s="493"/>
      <c r="K5" s="543"/>
      <c r="L5" s="494" t="s">
        <v>27</v>
      </c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7" t="s">
        <v>159</v>
      </c>
      <c r="AB5" s="498"/>
      <c r="AC5" s="498"/>
      <c r="AD5" s="498"/>
      <c r="AE5" s="498"/>
      <c r="AF5" s="498"/>
      <c r="AG5" s="498"/>
      <c r="AH5" s="498"/>
      <c r="AI5" s="498"/>
      <c r="AJ5" s="498"/>
      <c r="AK5" s="499"/>
    </row>
    <row r="6" spans="2:43" s="4" customFormat="1" ht="10.5" customHeight="1">
      <c r="B6" s="490"/>
      <c r="C6" s="490"/>
      <c r="D6" s="490"/>
      <c r="E6" s="490"/>
      <c r="F6" s="491"/>
      <c r="G6" s="491"/>
      <c r="H6" s="491"/>
      <c r="I6" s="492"/>
      <c r="J6" s="493"/>
      <c r="K6" s="543"/>
      <c r="L6" s="500" t="s">
        <v>136</v>
      </c>
      <c r="M6" s="503" t="s">
        <v>13</v>
      </c>
      <c r="N6" s="506" t="s">
        <v>79</v>
      </c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17" t="s">
        <v>128</v>
      </c>
      <c r="Z6" s="17" t="s">
        <v>80</v>
      </c>
      <c r="AA6" s="509" t="s">
        <v>79</v>
      </c>
      <c r="AB6" s="510"/>
      <c r="AC6" s="511"/>
      <c r="AD6" s="515" t="s">
        <v>172</v>
      </c>
      <c r="AE6" s="511" t="s">
        <v>80</v>
      </c>
      <c r="AF6" s="520" t="s">
        <v>81</v>
      </c>
      <c r="AG6" s="509" t="s">
        <v>173</v>
      </c>
      <c r="AH6" s="510"/>
      <c r="AI6" s="510"/>
      <c r="AJ6" s="510"/>
      <c r="AK6" s="523"/>
    </row>
    <row r="7" spans="2:43" s="4" customFormat="1" ht="10.5" customHeight="1">
      <c r="B7" s="490"/>
      <c r="C7" s="490"/>
      <c r="D7" s="490"/>
      <c r="E7" s="490"/>
      <c r="F7" s="491"/>
      <c r="G7" s="491"/>
      <c r="H7" s="491"/>
      <c r="I7" s="492"/>
      <c r="J7" s="493"/>
      <c r="K7" s="543"/>
      <c r="L7" s="501"/>
      <c r="M7" s="504"/>
      <c r="N7" s="527" t="s">
        <v>84</v>
      </c>
      <c r="O7" s="528"/>
      <c r="P7" s="529" t="s">
        <v>82</v>
      </c>
      <c r="Q7" s="528"/>
      <c r="R7" s="529" t="s">
        <v>83</v>
      </c>
      <c r="S7" s="528"/>
      <c r="T7" s="529" t="s">
        <v>85</v>
      </c>
      <c r="U7" s="528"/>
      <c r="V7" s="529" t="s">
        <v>86</v>
      </c>
      <c r="W7" s="530"/>
      <c r="X7" s="531"/>
      <c r="Y7" s="532" t="s">
        <v>20</v>
      </c>
      <c r="Z7" s="534" t="s">
        <v>145</v>
      </c>
      <c r="AA7" s="512"/>
      <c r="AB7" s="513"/>
      <c r="AC7" s="514"/>
      <c r="AD7" s="516"/>
      <c r="AE7" s="518"/>
      <c r="AF7" s="521"/>
      <c r="AG7" s="524"/>
      <c r="AH7" s="525"/>
      <c r="AI7" s="525"/>
      <c r="AJ7" s="525"/>
      <c r="AK7" s="526"/>
    </row>
    <row r="8" spans="2:43" s="4" customFormat="1" ht="10.5" customHeight="1">
      <c r="B8" s="490"/>
      <c r="C8" s="490"/>
      <c r="D8" s="490"/>
      <c r="E8" s="490"/>
      <c r="F8" s="491"/>
      <c r="G8" s="491"/>
      <c r="H8" s="491"/>
      <c r="I8" s="492"/>
      <c r="J8" s="493"/>
      <c r="K8" s="543"/>
      <c r="L8" s="502"/>
      <c r="M8" s="505"/>
      <c r="N8" s="200" t="s">
        <v>31</v>
      </c>
      <c r="O8" s="40" t="s">
        <v>32</v>
      </c>
      <c r="P8" s="40" t="s">
        <v>33</v>
      </c>
      <c r="Q8" s="40" t="s">
        <v>34</v>
      </c>
      <c r="R8" s="40" t="s">
        <v>35</v>
      </c>
      <c r="S8" s="40" t="s">
        <v>36</v>
      </c>
      <c r="T8" s="40" t="s">
        <v>37</v>
      </c>
      <c r="U8" s="40" t="s">
        <v>38</v>
      </c>
      <c r="V8" s="40" t="s">
        <v>39</v>
      </c>
      <c r="W8" s="40" t="s">
        <v>40</v>
      </c>
      <c r="X8" s="41" t="s">
        <v>41</v>
      </c>
      <c r="Y8" s="533"/>
      <c r="Z8" s="535"/>
      <c r="AA8" s="261" t="s">
        <v>84</v>
      </c>
      <c r="AB8" s="199" t="s">
        <v>83</v>
      </c>
      <c r="AC8" s="199" t="s">
        <v>82</v>
      </c>
      <c r="AD8" s="517"/>
      <c r="AE8" s="519"/>
      <c r="AF8" s="522"/>
      <c r="AG8" s="259" t="s">
        <v>0</v>
      </c>
      <c r="AH8" s="260" t="s">
        <v>78</v>
      </c>
      <c r="AI8" s="260" t="s">
        <v>158</v>
      </c>
      <c r="AJ8" s="260" t="s">
        <v>156</v>
      </c>
      <c r="AK8" s="258" t="s">
        <v>157</v>
      </c>
    </row>
    <row r="9" spans="2:43" s="4" customFormat="1" ht="10.5" customHeight="1">
      <c r="B9" s="536" t="s">
        <v>1</v>
      </c>
      <c r="C9" s="536" t="s">
        <v>2</v>
      </c>
      <c r="D9" s="538" t="s">
        <v>56</v>
      </c>
      <c r="E9" s="6" t="s">
        <v>231</v>
      </c>
      <c r="F9" s="128"/>
      <c r="G9" s="128">
        <v>100</v>
      </c>
      <c r="H9" s="71">
        <v>1</v>
      </c>
      <c r="I9" s="157" t="s">
        <v>119</v>
      </c>
      <c r="J9" s="157" t="s">
        <v>100</v>
      </c>
      <c r="K9" s="175" t="s">
        <v>112</v>
      </c>
      <c r="L9" s="71"/>
      <c r="M9" s="131"/>
      <c r="N9" s="201"/>
      <c r="O9" s="132"/>
      <c r="P9" s="132"/>
      <c r="Q9" s="132"/>
      <c r="R9" s="134" t="str">
        <f>IF($G9&lt;60,"","◎")</f>
        <v>◎</v>
      </c>
      <c r="S9" s="132"/>
      <c r="T9" s="132"/>
      <c r="U9" s="132"/>
      <c r="V9" s="132"/>
      <c r="W9" s="132"/>
      <c r="X9" s="83"/>
      <c r="Y9" s="149">
        <f t="shared" ref="Y9:Z38" si="0">IF($G9&lt;60,"",$H9)</f>
        <v>1</v>
      </c>
      <c r="Z9" s="238"/>
      <c r="AA9" s="129"/>
      <c r="AB9" s="130"/>
      <c r="AC9" s="130"/>
      <c r="AD9" s="130"/>
      <c r="AE9" s="133">
        <f t="shared" ref="AE9:AF33" si="1">IF($G9&lt;60,"",$H9)</f>
        <v>1</v>
      </c>
      <c r="AF9" s="131"/>
      <c r="AG9" s="129"/>
      <c r="AH9" s="130"/>
      <c r="AI9" s="130"/>
      <c r="AJ9" s="130"/>
      <c r="AK9" s="131"/>
      <c r="AM9" s="249"/>
      <c r="AN9" s="249"/>
      <c r="AO9" s="249"/>
      <c r="AP9" s="249"/>
      <c r="AQ9" s="249"/>
    </row>
    <row r="10" spans="2:43" s="4" customFormat="1" ht="10.5" customHeight="1">
      <c r="B10" s="537"/>
      <c r="C10" s="537"/>
      <c r="D10" s="539"/>
      <c r="E10" s="8" t="s">
        <v>232</v>
      </c>
      <c r="F10" s="74"/>
      <c r="G10" s="74">
        <v>100</v>
      </c>
      <c r="H10" s="30">
        <v>1</v>
      </c>
      <c r="I10" s="160" t="s">
        <v>119</v>
      </c>
      <c r="J10" s="160" t="s">
        <v>101</v>
      </c>
      <c r="K10" s="176" t="s">
        <v>112</v>
      </c>
      <c r="L10" s="30"/>
      <c r="M10" s="25"/>
      <c r="N10" s="119"/>
      <c r="O10" s="96"/>
      <c r="P10" s="84"/>
      <c r="Q10" s="84"/>
      <c r="R10" s="93" t="str">
        <f>IF($G10&lt;60,"","◎")</f>
        <v>◎</v>
      </c>
      <c r="S10" s="84"/>
      <c r="T10" s="84"/>
      <c r="U10" s="84"/>
      <c r="V10" s="84"/>
      <c r="W10" s="84"/>
      <c r="X10" s="85"/>
      <c r="Y10" s="150">
        <f t="shared" si="0"/>
        <v>1</v>
      </c>
      <c r="Z10" s="167"/>
      <c r="AA10" s="23"/>
      <c r="AB10" s="24"/>
      <c r="AC10" s="24"/>
      <c r="AD10" s="24"/>
      <c r="AE10" s="49">
        <f t="shared" si="1"/>
        <v>1</v>
      </c>
      <c r="AF10" s="25"/>
      <c r="AG10" s="23"/>
      <c r="AH10" s="24"/>
      <c r="AI10" s="24"/>
      <c r="AJ10" s="24"/>
      <c r="AK10" s="25"/>
      <c r="AM10" s="249"/>
      <c r="AN10" s="249"/>
      <c r="AO10" s="249"/>
      <c r="AP10" s="249"/>
      <c r="AQ10" s="249"/>
    </row>
    <row r="11" spans="2:43" s="4" customFormat="1" ht="10.5" customHeight="1">
      <c r="B11" s="537"/>
      <c r="C11" s="537"/>
      <c r="D11" s="539"/>
      <c r="E11" s="8" t="s">
        <v>206</v>
      </c>
      <c r="F11" s="74"/>
      <c r="G11" s="74">
        <v>100</v>
      </c>
      <c r="H11" s="30">
        <v>1</v>
      </c>
      <c r="I11" s="160" t="s">
        <v>119</v>
      </c>
      <c r="J11" s="183" t="s">
        <v>171</v>
      </c>
      <c r="K11" s="176" t="s">
        <v>112</v>
      </c>
      <c r="L11" s="30"/>
      <c r="M11" s="25"/>
      <c r="N11" s="119"/>
      <c r="O11" s="93" t="str">
        <f>IF($G11&lt;60,"","◎")</f>
        <v>◎</v>
      </c>
      <c r="P11" s="84"/>
      <c r="Q11" s="84"/>
      <c r="R11" s="84"/>
      <c r="S11" s="84"/>
      <c r="T11" s="84"/>
      <c r="U11" s="84"/>
      <c r="V11" s="84"/>
      <c r="W11" s="84"/>
      <c r="X11" s="85"/>
      <c r="Y11" s="150">
        <f t="shared" si="0"/>
        <v>1</v>
      </c>
      <c r="Z11" s="167"/>
      <c r="AA11" s="23"/>
      <c r="AB11" s="24"/>
      <c r="AC11" s="24"/>
      <c r="AD11" s="49">
        <f>IF($G11&lt;60,"",$H11)</f>
        <v>1</v>
      </c>
      <c r="AE11" s="49">
        <f>IF($G11&lt;60,"",$H11)</f>
        <v>1</v>
      </c>
      <c r="AF11" s="25"/>
      <c r="AG11" s="23"/>
      <c r="AH11" s="24"/>
      <c r="AI11" s="24"/>
      <c r="AJ11" s="24"/>
      <c r="AK11" s="53">
        <f>IF($G11&lt;60,"",$H11)</f>
        <v>1</v>
      </c>
      <c r="AM11" s="249"/>
      <c r="AN11" s="249"/>
      <c r="AO11" s="249"/>
      <c r="AP11" s="249"/>
      <c r="AQ11" s="249"/>
    </row>
    <row r="12" spans="2:43" s="4" customFormat="1" ht="10.5" customHeight="1">
      <c r="B12" s="537"/>
      <c r="C12" s="537"/>
      <c r="D12" s="539"/>
      <c r="E12" s="7" t="s">
        <v>22</v>
      </c>
      <c r="F12" s="74"/>
      <c r="G12" s="74">
        <v>100</v>
      </c>
      <c r="H12" s="30">
        <v>2</v>
      </c>
      <c r="I12" s="160" t="s">
        <v>99</v>
      </c>
      <c r="J12" s="160" t="s">
        <v>102</v>
      </c>
      <c r="K12" s="176" t="s">
        <v>112</v>
      </c>
      <c r="L12" s="30"/>
      <c r="M12" s="25"/>
      <c r="N12" s="202" t="str">
        <f>IF($G12&lt;60,"","◇")</f>
        <v>◇</v>
      </c>
      <c r="O12" s="102"/>
      <c r="P12" s="107" t="str">
        <f>IF($G12&lt;60,"","◇")</f>
        <v>◇</v>
      </c>
      <c r="Q12" s="84"/>
      <c r="R12" s="84"/>
      <c r="S12" s="84"/>
      <c r="T12" s="84"/>
      <c r="U12" s="84"/>
      <c r="V12" s="84"/>
      <c r="W12" s="84"/>
      <c r="X12" s="85"/>
      <c r="Y12" s="150">
        <f t="shared" si="0"/>
        <v>2</v>
      </c>
      <c r="Z12" s="239">
        <f>IF($G12&lt;60,"",$H12)</f>
        <v>2</v>
      </c>
      <c r="AA12" s="23"/>
      <c r="AB12" s="24"/>
      <c r="AC12" s="24"/>
      <c r="AD12" s="24"/>
      <c r="AE12" s="49">
        <f t="shared" si="1"/>
        <v>2</v>
      </c>
      <c r="AF12" s="25"/>
      <c r="AG12" s="23"/>
      <c r="AH12" s="24"/>
      <c r="AI12" s="24"/>
      <c r="AJ12" s="24"/>
      <c r="AK12" s="25"/>
      <c r="AM12" s="249"/>
      <c r="AN12" s="249"/>
      <c r="AO12" s="249"/>
    </row>
    <row r="13" spans="2:43" s="4" customFormat="1" ht="10.5" customHeight="1">
      <c r="B13" s="537"/>
      <c r="C13" s="537"/>
      <c r="D13" s="539"/>
      <c r="E13" s="7" t="s">
        <v>23</v>
      </c>
      <c r="F13" s="74"/>
      <c r="G13" s="74">
        <v>100</v>
      </c>
      <c r="H13" s="30">
        <v>1</v>
      </c>
      <c r="I13" s="160" t="s">
        <v>99</v>
      </c>
      <c r="J13" s="160" t="s">
        <v>245</v>
      </c>
      <c r="K13" s="176" t="s">
        <v>112</v>
      </c>
      <c r="L13" s="30"/>
      <c r="M13" s="25"/>
      <c r="N13" s="202" t="str">
        <f>IF($G13&lt;60,"","◇")</f>
        <v>◇</v>
      </c>
      <c r="O13" s="102"/>
      <c r="P13" s="107" t="str">
        <f>IF($G13&lt;60,"","◇")</f>
        <v>◇</v>
      </c>
      <c r="Q13" s="84"/>
      <c r="R13" s="84"/>
      <c r="S13" s="84"/>
      <c r="T13" s="84"/>
      <c r="U13" s="84"/>
      <c r="V13" s="84"/>
      <c r="W13" s="84"/>
      <c r="X13" s="85"/>
      <c r="Y13" s="150">
        <f t="shared" si="0"/>
        <v>1</v>
      </c>
      <c r="Z13" s="239">
        <f>IF($G13&lt;60,"",$H13)</f>
        <v>1</v>
      </c>
      <c r="AA13" s="23"/>
      <c r="AB13" s="24"/>
      <c r="AC13" s="24"/>
      <c r="AD13" s="24"/>
      <c r="AE13" s="49">
        <f t="shared" si="1"/>
        <v>1</v>
      </c>
      <c r="AF13" s="25"/>
      <c r="AG13" s="23"/>
      <c r="AH13" s="24"/>
      <c r="AI13" s="24"/>
      <c r="AJ13" s="24"/>
      <c r="AK13" s="25"/>
      <c r="AM13" s="249"/>
      <c r="AN13" s="249"/>
      <c r="AO13" s="249"/>
    </row>
    <row r="14" spans="2:43" s="4" customFormat="1" ht="10.5" customHeight="1">
      <c r="B14" s="537"/>
      <c r="C14" s="537"/>
      <c r="D14" s="539"/>
      <c r="E14" s="473" t="s">
        <v>98</v>
      </c>
      <c r="F14" s="76"/>
      <c r="G14" s="74">
        <v>100</v>
      </c>
      <c r="H14" s="30">
        <v>2</v>
      </c>
      <c r="I14" s="160" t="s">
        <v>99</v>
      </c>
      <c r="J14" s="160" t="s">
        <v>102</v>
      </c>
      <c r="K14" s="176" t="s">
        <v>112</v>
      </c>
      <c r="L14" s="32"/>
      <c r="M14" s="35"/>
      <c r="N14" s="119"/>
      <c r="O14" s="474"/>
      <c r="P14" s="84"/>
      <c r="Q14" s="96"/>
      <c r="R14" s="96"/>
      <c r="S14" s="476" t="str">
        <f>IF($G14&lt;60,"","◎")</f>
        <v>◎</v>
      </c>
      <c r="T14" s="96"/>
      <c r="U14" s="96"/>
      <c r="V14" s="96"/>
      <c r="W14" s="96"/>
      <c r="X14" s="98"/>
      <c r="Y14" s="150">
        <f t="shared" si="0"/>
        <v>2</v>
      </c>
      <c r="Z14" s="167"/>
      <c r="AA14" s="33"/>
      <c r="AB14" s="34"/>
      <c r="AC14" s="34"/>
      <c r="AD14" s="34"/>
      <c r="AE14" s="49">
        <f t="shared" si="1"/>
        <v>2</v>
      </c>
      <c r="AF14" s="54">
        <f t="shared" si="1"/>
        <v>2</v>
      </c>
      <c r="AG14" s="33"/>
      <c r="AH14" s="34"/>
      <c r="AI14" s="34"/>
      <c r="AJ14" s="34"/>
      <c r="AK14" s="35"/>
      <c r="AM14" s="249"/>
      <c r="AN14" s="249"/>
      <c r="AO14" s="249"/>
    </row>
    <row r="15" spans="2:43" s="4" customFormat="1" ht="10.5" customHeight="1">
      <c r="B15" s="537"/>
      <c r="C15" s="537"/>
      <c r="D15" s="539"/>
      <c r="E15" s="475" t="s">
        <v>244</v>
      </c>
      <c r="F15" s="76"/>
      <c r="G15" s="76">
        <v>100</v>
      </c>
      <c r="H15" s="31">
        <v>1</v>
      </c>
      <c r="I15" s="158" t="s">
        <v>99</v>
      </c>
      <c r="J15" s="183" t="s">
        <v>197</v>
      </c>
      <c r="K15" s="177" t="s">
        <v>112</v>
      </c>
      <c r="L15" s="32"/>
      <c r="M15" s="35"/>
      <c r="N15" s="141"/>
      <c r="O15" s="96"/>
      <c r="P15" s="96"/>
      <c r="Q15" s="476" t="str">
        <f>IF($G15&lt;60,"","◎")</f>
        <v>◎</v>
      </c>
      <c r="R15" s="96"/>
      <c r="S15" s="96"/>
      <c r="T15" s="96"/>
      <c r="U15" s="96"/>
      <c r="V15" s="96"/>
      <c r="W15" s="96"/>
      <c r="X15" s="98"/>
      <c r="Y15" s="151">
        <f t="shared" si="0"/>
        <v>1</v>
      </c>
      <c r="Z15" s="241">
        <f t="shared" si="0"/>
        <v>1</v>
      </c>
      <c r="AA15" s="478"/>
      <c r="AB15" s="479"/>
      <c r="AC15" s="479"/>
      <c r="AD15" s="479"/>
      <c r="AE15" s="480"/>
      <c r="AF15" s="481"/>
      <c r="AG15" s="478"/>
      <c r="AH15" s="479"/>
      <c r="AI15" s="479"/>
      <c r="AJ15" s="479"/>
      <c r="AK15" s="482"/>
    </row>
    <row r="16" spans="2:43" s="4" customFormat="1" ht="10.5" customHeight="1">
      <c r="B16" s="537"/>
      <c r="C16" s="537"/>
      <c r="D16" s="538" t="s">
        <v>5</v>
      </c>
      <c r="E16" s="6" t="s">
        <v>193</v>
      </c>
      <c r="F16" s="73"/>
      <c r="G16" s="73">
        <v>100</v>
      </c>
      <c r="H16" s="36">
        <v>1</v>
      </c>
      <c r="I16" s="157" t="s">
        <v>121</v>
      </c>
      <c r="J16" s="157" t="s">
        <v>197</v>
      </c>
      <c r="K16" s="175" t="s">
        <v>112</v>
      </c>
      <c r="L16" s="71"/>
      <c r="M16" s="22"/>
      <c r="N16" s="145" t="str">
        <f t="shared" ref="N16:N23" si="2">IF($G16&lt;60,"","○")</f>
        <v>○</v>
      </c>
      <c r="O16" s="81"/>
      <c r="P16" s="81"/>
      <c r="Q16" s="81"/>
      <c r="R16" s="81"/>
      <c r="S16" s="81"/>
      <c r="T16" s="81"/>
      <c r="U16" s="81"/>
      <c r="V16" s="81"/>
      <c r="W16" s="81"/>
      <c r="X16" s="89"/>
      <c r="Y16" s="152">
        <f t="shared" si="0"/>
        <v>1</v>
      </c>
      <c r="Z16" s="165"/>
      <c r="AA16" s="20"/>
      <c r="AB16" s="21"/>
      <c r="AC16" s="21"/>
      <c r="AD16" s="21"/>
      <c r="AE16" s="48">
        <f t="shared" si="1"/>
        <v>1</v>
      </c>
      <c r="AF16" s="22"/>
      <c r="AG16" s="20"/>
      <c r="AH16" s="21"/>
      <c r="AI16" s="21"/>
      <c r="AJ16" s="21"/>
      <c r="AK16" s="22"/>
    </row>
    <row r="17" spans="2:47" s="4" customFormat="1" ht="10.5" customHeight="1">
      <c r="B17" s="537"/>
      <c r="C17" s="537"/>
      <c r="D17" s="539"/>
      <c r="E17" s="11" t="s">
        <v>196</v>
      </c>
      <c r="F17" s="76"/>
      <c r="G17" s="76">
        <v>100</v>
      </c>
      <c r="H17" s="31">
        <v>1</v>
      </c>
      <c r="I17" s="158" t="s">
        <v>121</v>
      </c>
      <c r="J17" s="183" t="s">
        <v>197</v>
      </c>
      <c r="K17" s="177" t="s">
        <v>112</v>
      </c>
      <c r="L17" s="32"/>
      <c r="M17" s="35"/>
      <c r="N17" s="140" t="str">
        <f t="shared" si="2"/>
        <v>○</v>
      </c>
      <c r="O17" s="96"/>
      <c r="P17" s="96"/>
      <c r="Q17" s="96"/>
      <c r="R17" s="96"/>
      <c r="S17" s="96"/>
      <c r="T17" s="96"/>
      <c r="U17" s="96"/>
      <c r="V17" s="96"/>
      <c r="W17" s="96"/>
      <c r="X17" s="98"/>
      <c r="Y17" s="151">
        <f t="shared" si="0"/>
        <v>1</v>
      </c>
      <c r="Z17" s="167"/>
      <c r="AA17" s="33"/>
      <c r="AB17" s="34"/>
      <c r="AC17" s="34"/>
      <c r="AD17" s="34"/>
      <c r="AE17" s="52">
        <f t="shared" si="1"/>
        <v>1</v>
      </c>
      <c r="AF17" s="35"/>
      <c r="AG17" s="33"/>
      <c r="AH17" s="34"/>
      <c r="AI17" s="34"/>
      <c r="AJ17" s="34"/>
      <c r="AK17" s="35"/>
    </row>
    <row r="18" spans="2:47" s="4" customFormat="1" ht="10.5" customHeight="1">
      <c r="B18" s="537"/>
      <c r="C18" s="537"/>
      <c r="D18" s="539"/>
      <c r="E18" s="11" t="s">
        <v>194</v>
      </c>
      <c r="F18" s="76"/>
      <c r="G18" s="76">
        <v>100</v>
      </c>
      <c r="H18" s="31">
        <v>1</v>
      </c>
      <c r="I18" s="158" t="s">
        <v>121</v>
      </c>
      <c r="J18" s="183" t="s">
        <v>101</v>
      </c>
      <c r="K18" s="177" t="s">
        <v>112</v>
      </c>
      <c r="L18" s="32"/>
      <c r="M18" s="35"/>
      <c r="N18" s="140" t="str">
        <f t="shared" si="2"/>
        <v>○</v>
      </c>
      <c r="O18" s="96"/>
      <c r="P18" s="96"/>
      <c r="Q18" s="96"/>
      <c r="R18" s="96"/>
      <c r="S18" s="96"/>
      <c r="T18" s="96"/>
      <c r="U18" s="96"/>
      <c r="V18" s="96"/>
      <c r="W18" s="96"/>
      <c r="X18" s="98"/>
      <c r="Y18" s="151">
        <f t="shared" si="0"/>
        <v>1</v>
      </c>
      <c r="Z18" s="167"/>
      <c r="AA18" s="33"/>
      <c r="AB18" s="34"/>
      <c r="AC18" s="34"/>
      <c r="AD18" s="34"/>
      <c r="AE18" s="52">
        <f t="shared" si="1"/>
        <v>1</v>
      </c>
      <c r="AF18" s="35"/>
      <c r="AG18" s="33"/>
      <c r="AH18" s="34"/>
      <c r="AI18" s="34"/>
      <c r="AJ18" s="34"/>
      <c r="AK18" s="35"/>
    </row>
    <row r="19" spans="2:47" s="4" customFormat="1" ht="10.5" customHeight="1">
      <c r="B19" s="537"/>
      <c r="C19" s="537"/>
      <c r="D19" s="539"/>
      <c r="E19" s="11" t="s">
        <v>195</v>
      </c>
      <c r="F19" s="76"/>
      <c r="G19" s="76">
        <v>100</v>
      </c>
      <c r="H19" s="31">
        <v>1</v>
      </c>
      <c r="I19" s="158" t="s">
        <v>121</v>
      </c>
      <c r="J19" s="183" t="s">
        <v>101</v>
      </c>
      <c r="K19" s="177" t="s">
        <v>112</v>
      </c>
      <c r="L19" s="32"/>
      <c r="M19" s="35"/>
      <c r="N19" s="140" t="str">
        <f t="shared" si="2"/>
        <v>○</v>
      </c>
      <c r="O19" s="96"/>
      <c r="P19" s="96"/>
      <c r="Q19" s="96"/>
      <c r="R19" s="96"/>
      <c r="S19" s="96"/>
      <c r="T19" s="96"/>
      <c r="U19" s="96"/>
      <c r="V19" s="96"/>
      <c r="W19" s="96"/>
      <c r="X19" s="98"/>
      <c r="Y19" s="151">
        <f t="shared" si="0"/>
        <v>1</v>
      </c>
      <c r="Z19" s="167"/>
      <c r="AA19" s="33"/>
      <c r="AB19" s="34"/>
      <c r="AC19" s="34"/>
      <c r="AD19" s="34"/>
      <c r="AE19" s="52">
        <f t="shared" si="1"/>
        <v>1</v>
      </c>
      <c r="AF19" s="35"/>
      <c r="AG19" s="33"/>
      <c r="AH19" s="34"/>
      <c r="AI19" s="34"/>
      <c r="AJ19" s="34"/>
      <c r="AK19" s="35"/>
    </row>
    <row r="20" spans="2:47" s="4" customFormat="1" ht="10.5" customHeight="1">
      <c r="B20" s="537"/>
      <c r="C20" s="537"/>
      <c r="D20" s="539"/>
      <c r="E20" s="475" t="s">
        <v>246</v>
      </c>
      <c r="F20" s="76"/>
      <c r="G20" s="76">
        <v>100</v>
      </c>
      <c r="H20" s="31">
        <v>1</v>
      </c>
      <c r="I20" s="158" t="s">
        <v>121</v>
      </c>
      <c r="J20" s="183" t="s">
        <v>101</v>
      </c>
      <c r="K20" s="177" t="s">
        <v>112</v>
      </c>
      <c r="L20" s="32"/>
      <c r="M20" s="35"/>
      <c r="N20" s="119"/>
      <c r="O20" s="96"/>
      <c r="P20" s="96"/>
      <c r="Q20" s="477" t="str">
        <f>IF($G20&lt;60,"","○")</f>
        <v>○</v>
      </c>
      <c r="R20" s="96"/>
      <c r="S20" s="96"/>
      <c r="T20" s="96"/>
      <c r="U20" s="96"/>
      <c r="V20" s="96"/>
      <c r="W20" s="96"/>
      <c r="X20" s="98"/>
      <c r="Y20" s="151">
        <f t="shared" si="0"/>
        <v>1</v>
      </c>
      <c r="Z20" s="239">
        <f>IF($G20&lt;60,"",$H20)</f>
        <v>1</v>
      </c>
      <c r="AA20" s="478"/>
      <c r="AB20" s="479"/>
      <c r="AC20" s="479"/>
      <c r="AD20" s="479"/>
      <c r="AE20" s="479">
        <f t="shared" si="1"/>
        <v>1</v>
      </c>
      <c r="AF20" s="482"/>
      <c r="AG20" s="478"/>
      <c r="AH20" s="479"/>
      <c r="AI20" s="479"/>
      <c r="AJ20" s="479"/>
      <c r="AK20" s="482"/>
    </row>
    <row r="21" spans="2:47" s="4" customFormat="1" ht="10.5" customHeight="1">
      <c r="B21" s="537"/>
      <c r="C21" s="537"/>
      <c r="D21" s="539"/>
      <c r="E21" s="9" t="s">
        <v>198</v>
      </c>
      <c r="F21" s="76"/>
      <c r="G21" s="74">
        <v>100</v>
      </c>
      <c r="H21" s="31">
        <v>1</v>
      </c>
      <c r="I21" s="158" t="s">
        <v>5</v>
      </c>
      <c r="J21" s="160" t="s">
        <v>120</v>
      </c>
      <c r="K21" s="177" t="s">
        <v>112</v>
      </c>
      <c r="L21" s="30"/>
      <c r="M21" s="25"/>
      <c r="N21" s="203" t="str">
        <f t="shared" si="2"/>
        <v>○</v>
      </c>
      <c r="O21" s="84"/>
      <c r="P21" s="84"/>
      <c r="Q21" s="84"/>
      <c r="R21" s="84"/>
      <c r="S21" s="84"/>
      <c r="T21" s="84"/>
      <c r="U21" s="84"/>
      <c r="V21" s="84"/>
      <c r="W21" s="84"/>
      <c r="X21" s="85"/>
      <c r="Y21" s="150">
        <f t="shared" si="0"/>
        <v>1</v>
      </c>
      <c r="Z21" s="167"/>
      <c r="AA21" s="33"/>
      <c r="AB21" s="34"/>
      <c r="AC21" s="34"/>
      <c r="AD21" s="34"/>
      <c r="AE21" s="49">
        <f t="shared" si="1"/>
        <v>1</v>
      </c>
      <c r="AF21" s="25"/>
      <c r="AG21" s="33"/>
      <c r="AH21" s="34"/>
      <c r="AI21" s="34"/>
      <c r="AJ21" s="34"/>
      <c r="AK21" s="35"/>
      <c r="AM21" s="248"/>
      <c r="AN21" s="248"/>
      <c r="AO21" s="248"/>
      <c r="AP21" s="245"/>
      <c r="AQ21" s="245"/>
      <c r="AR21" s="245"/>
      <c r="AS21" s="245"/>
    </row>
    <row r="22" spans="2:47" s="4" customFormat="1" ht="10.5" customHeight="1">
      <c r="B22" s="537"/>
      <c r="C22" s="537"/>
      <c r="D22" s="539"/>
      <c r="E22" s="7" t="s">
        <v>30</v>
      </c>
      <c r="F22" s="74"/>
      <c r="G22" s="74">
        <v>100</v>
      </c>
      <c r="H22" s="167">
        <v>1</v>
      </c>
      <c r="I22" s="193" t="s">
        <v>5</v>
      </c>
      <c r="J22" s="188" t="s">
        <v>106</v>
      </c>
      <c r="K22" s="176" t="s">
        <v>112</v>
      </c>
      <c r="L22" s="166"/>
      <c r="M22" s="25"/>
      <c r="N22" s="202" t="str">
        <f>IF($G22&lt;60,"","◇")</f>
        <v>◇</v>
      </c>
      <c r="O22" s="84"/>
      <c r="P22" s="84"/>
      <c r="Q22" s="84"/>
      <c r="R22" s="84"/>
      <c r="S22" s="84"/>
      <c r="T22" s="84"/>
      <c r="U22" s="84"/>
      <c r="V22" s="84"/>
      <c r="W22" s="84"/>
      <c r="X22" s="85"/>
      <c r="Y22" s="150">
        <f t="shared" si="0"/>
        <v>1</v>
      </c>
      <c r="Z22" s="167"/>
      <c r="AA22" s="23"/>
      <c r="AB22" s="24"/>
      <c r="AC22" s="24"/>
      <c r="AD22" s="24"/>
      <c r="AE22" s="49">
        <f t="shared" si="1"/>
        <v>1</v>
      </c>
      <c r="AF22" s="25"/>
      <c r="AG22" s="23"/>
      <c r="AH22" s="24"/>
      <c r="AI22" s="24"/>
      <c r="AJ22" s="24"/>
      <c r="AK22" s="25"/>
      <c r="AM22" s="248"/>
      <c r="AN22" s="248"/>
      <c r="AO22" s="248"/>
      <c r="AP22" s="245"/>
      <c r="AQ22" s="245"/>
      <c r="AR22" s="245"/>
      <c r="AS22" s="245"/>
    </row>
    <row r="23" spans="2:47" s="4" customFormat="1" ht="10.5" customHeight="1">
      <c r="B23" s="537"/>
      <c r="C23" s="537"/>
      <c r="D23" s="539"/>
      <c r="E23" s="8" t="s">
        <v>199</v>
      </c>
      <c r="F23" s="74"/>
      <c r="G23" s="74">
        <v>100</v>
      </c>
      <c r="H23" s="29">
        <v>1</v>
      </c>
      <c r="I23" s="159" t="s">
        <v>5</v>
      </c>
      <c r="J23" s="160" t="s">
        <v>171</v>
      </c>
      <c r="K23" s="176" t="s">
        <v>112</v>
      </c>
      <c r="L23" s="30"/>
      <c r="M23" s="25"/>
      <c r="N23" s="203" t="str">
        <f t="shared" si="2"/>
        <v>○</v>
      </c>
      <c r="O23" s="84"/>
      <c r="P23" s="84"/>
      <c r="Q23" s="84"/>
      <c r="R23" s="84"/>
      <c r="S23" s="84"/>
      <c r="T23" s="84"/>
      <c r="U23" s="84"/>
      <c r="V23" s="84"/>
      <c r="W23" s="84"/>
      <c r="X23" s="85"/>
      <c r="Y23" s="150">
        <f t="shared" si="0"/>
        <v>1</v>
      </c>
      <c r="Z23" s="167"/>
      <c r="AA23" s="23"/>
      <c r="AB23" s="24"/>
      <c r="AC23" s="24"/>
      <c r="AD23" s="24"/>
      <c r="AE23" s="49">
        <f t="shared" si="1"/>
        <v>1</v>
      </c>
      <c r="AF23" s="25"/>
      <c r="AG23" s="23"/>
      <c r="AH23" s="24"/>
      <c r="AI23" s="24"/>
      <c r="AJ23" s="24"/>
      <c r="AK23" s="25"/>
      <c r="AM23" s="248"/>
      <c r="AN23" s="248"/>
      <c r="AO23" s="248"/>
      <c r="AP23" s="245"/>
      <c r="AQ23" s="245"/>
      <c r="AR23" s="245"/>
      <c r="AS23" s="245"/>
    </row>
    <row r="24" spans="2:47" s="4" customFormat="1" ht="10.5" customHeight="1">
      <c r="B24" s="537"/>
      <c r="C24" s="537"/>
      <c r="D24" s="539"/>
      <c r="E24" s="8" t="s">
        <v>169</v>
      </c>
      <c r="F24" s="74"/>
      <c r="G24" s="74">
        <v>100</v>
      </c>
      <c r="H24" s="29">
        <v>1</v>
      </c>
      <c r="I24" s="159" t="s">
        <v>5</v>
      </c>
      <c r="J24" s="160" t="s">
        <v>120</v>
      </c>
      <c r="K24" s="176" t="s">
        <v>112</v>
      </c>
      <c r="L24" s="30"/>
      <c r="M24" s="25"/>
      <c r="N24" s="119"/>
      <c r="O24" s="84"/>
      <c r="P24" s="84"/>
      <c r="Q24" s="84"/>
      <c r="R24" s="84"/>
      <c r="S24" s="86" t="str">
        <f t="shared" ref="S24:S31" si="3">IF($G24&lt;60,"","○")</f>
        <v>○</v>
      </c>
      <c r="T24" s="84"/>
      <c r="U24" s="84"/>
      <c r="V24" s="84"/>
      <c r="W24" s="84"/>
      <c r="X24" s="85"/>
      <c r="Y24" s="150">
        <f t="shared" si="0"/>
        <v>1</v>
      </c>
      <c r="Z24" s="167"/>
      <c r="AA24" s="23"/>
      <c r="AB24" s="24"/>
      <c r="AC24" s="24"/>
      <c r="AD24" s="24"/>
      <c r="AE24" s="49">
        <f t="shared" si="1"/>
        <v>1</v>
      </c>
      <c r="AF24" s="54">
        <f t="shared" si="1"/>
        <v>1</v>
      </c>
      <c r="AG24" s="23"/>
      <c r="AH24" s="24"/>
      <c r="AI24" s="24"/>
      <c r="AJ24" s="24"/>
      <c r="AK24" s="25"/>
      <c r="AM24" s="243"/>
      <c r="AN24" s="243"/>
      <c r="AO24" s="243"/>
      <c r="AP24" s="243"/>
      <c r="AQ24" s="243"/>
      <c r="AR24" s="243"/>
      <c r="AS24" s="243"/>
      <c r="AT24" s="243"/>
    </row>
    <row r="25" spans="2:47" s="4" customFormat="1" ht="10.5" customHeight="1">
      <c r="B25" s="537"/>
      <c r="C25" s="537"/>
      <c r="D25" s="539"/>
      <c r="E25" s="8" t="s">
        <v>95</v>
      </c>
      <c r="F25" s="74"/>
      <c r="G25" s="74">
        <v>100</v>
      </c>
      <c r="H25" s="29">
        <v>1</v>
      </c>
      <c r="I25" s="159" t="s">
        <v>5</v>
      </c>
      <c r="J25" s="160" t="s">
        <v>120</v>
      </c>
      <c r="K25" s="176" t="s">
        <v>112</v>
      </c>
      <c r="L25" s="30"/>
      <c r="M25" s="25"/>
      <c r="N25" s="119"/>
      <c r="O25" s="84"/>
      <c r="P25" s="84"/>
      <c r="Q25" s="84"/>
      <c r="R25" s="84"/>
      <c r="S25" s="86" t="str">
        <f t="shared" si="3"/>
        <v>○</v>
      </c>
      <c r="T25" s="84"/>
      <c r="U25" s="84"/>
      <c r="V25" s="84"/>
      <c r="W25" s="84"/>
      <c r="X25" s="85"/>
      <c r="Y25" s="150">
        <f t="shared" si="0"/>
        <v>1</v>
      </c>
      <c r="Z25" s="167"/>
      <c r="AA25" s="23"/>
      <c r="AB25" s="24"/>
      <c r="AC25" s="24"/>
      <c r="AD25" s="24"/>
      <c r="AE25" s="49">
        <f t="shared" si="1"/>
        <v>1</v>
      </c>
      <c r="AF25" s="54">
        <f t="shared" si="1"/>
        <v>1</v>
      </c>
      <c r="AG25" s="23"/>
      <c r="AH25" s="24"/>
      <c r="AI25" s="24"/>
      <c r="AJ25" s="24"/>
      <c r="AK25" s="25"/>
      <c r="AM25" s="243"/>
      <c r="AN25" s="243"/>
      <c r="AO25" s="243"/>
      <c r="AP25" s="243"/>
      <c r="AQ25" s="243"/>
      <c r="AR25" s="243"/>
      <c r="AS25" s="243"/>
      <c r="AT25" s="243"/>
    </row>
    <row r="26" spans="2:47" s="4" customFormat="1" ht="10.5" customHeight="1">
      <c r="B26" s="537"/>
      <c r="C26" s="537"/>
      <c r="D26" s="539"/>
      <c r="E26" s="7" t="s">
        <v>167</v>
      </c>
      <c r="F26" s="74"/>
      <c r="G26" s="74">
        <v>100</v>
      </c>
      <c r="H26" s="29">
        <v>1</v>
      </c>
      <c r="I26" s="159" t="s">
        <v>5</v>
      </c>
      <c r="J26" s="160" t="s">
        <v>120</v>
      </c>
      <c r="K26" s="176" t="s">
        <v>112</v>
      </c>
      <c r="L26" s="30"/>
      <c r="M26" s="25"/>
      <c r="N26" s="119"/>
      <c r="O26" s="84"/>
      <c r="P26" s="84"/>
      <c r="Q26" s="84"/>
      <c r="R26" s="84"/>
      <c r="S26" s="107" t="str">
        <f>IF($G26&lt;60,"","◇")</f>
        <v>◇</v>
      </c>
      <c r="T26" s="84"/>
      <c r="U26" s="84"/>
      <c r="V26" s="84"/>
      <c r="W26" s="84"/>
      <c r="X26" s="85"/>
      <c r="Y26" s="150">
        <f t="shared" si="0"/>
        <v>1</v>
      </c>
      <c r="Z26" s="167"/>
      <c r="AA26" s="23"/>
      <c r="AB26" s="24"/>
      <c r="AC26" s="24"/>
      <c r="AD26" s="24"/>
      <c r="AE26" s="49">
        <f t="shared" si="1"/>
        <v>1</v>
      </c>
      <c r="AF26" s="54">
        <f t="shared" si="1"/>
        <v>1</v>
      </c>
      <c r="AG26" s="23"/>
      <c r="AH26" s="24"/>
      <c r="AI26" s="24"/>
      <c r="AJ26" s="24"/>
      <c r="AK26" s="25"/>
      <c r="AM26" s="243"/>
      <c r="AN26" s="243"/>
      <c r="AO26" s="243"/>
      <c r="AP26" s="243"/>
      <c r="AQ26" s="243"/>
      <c r="AR26" s="243"/>
      <c r="AS26" s="243"/>
      <c r="AT26" s="243"/>
    </row>
    <row r="27" spans="2:47" s="4" customFormat="1" ht="10.5" customHeight="1">
      <c r="B27" s="537"/>
      <c r="C27" s="537"/>
      <c r="D27" s="539"/>
      <c r="E27" s="7" t="s">
        <v>165</v>
      </c>
      <c r="F27" s="120"/>
      <c r="G27" s="74">
        <v>100</v>
      </c>
      <c r="H27" s="29">
        <v>1</v>
      </c>
      <c r="I27" s="159" t="s">
        <v>5</v>
      </c>
      <c r="J27" s="160" t="s">
        <v>120</v>
      </c>
      <c r="K27" s="176" t="s">
        <v>112</v>
      </c>
      <c r="L27" s="30"/>
      <c r="M27" s="25"/>
      <c r="N27" s="119"/>
      <c r="O27" s="84"/>
      <c r="P27" s="84"/>
      <c r="Q27" s="84"/>
      <c r="R27" s="84"/>
      <c r="S27" s="86" t="str">
        <f t="shared" si="3"/>
        <v>○</v>
      </c>
      <c r="T27" s="84"/>
      <c r="U27" s="84"/>
      <c r="V27" s="84"/>
      <c r="W27" s="84"/>
      <c r="X27" s="85"/>
      <c r="Y27" s="150">
        <f t="shared" si="0"/>
        <v>1</v>
      </c>
      <c r="Z27" s="167"/>
      <c r="AA27" s="23"/>
      <c r="AB27" s="24"/>
      <c r="AC27" s="24"/>
      <c r="AD27" s="24"/>
      <c r="AE27" s="49">
        <f t="shared" si="1"/>
        <v>1</v>
      </c>
      <c r="AF27" s="54">
        <f t="shared" si="1"/>
        <v>1</v>
      </c>
      <c r="AG27" s="23"/>
      <c r="AH27" s="24"/>
      <c r="AI27" s="24"/>
      <c r="AJ27" s="24"/>
      <c r="AK27" s="25"/>
      <c r="AM27" s="243"/>
      <c r="AN27" s="243"/>
      <c r="AO27" s="243"/>
      <c r="AP27" s="243"/>
      <c r="AQ27" s="243"/>
      <c r="AR27" s="243"/>
      <c r="AS27" s="243"/>
      <c r="AT27" s="243"/>
    </row>
    <row r="28" spans="2:47" s="4" customFormat="1" ht="10.5" customHeight="1">
      <c r="B28" s="537"/>
      <c r="C28" s="537"/>
      <c r="D28" s="539"/>
      <c r="E28" s="8" t="s">
        <v>170</v>
      </c>
      <c r="F28" s="74"/>
      <c r="G28" s="74">
        <v>100</v>
      </c>
      <c r="H28" s="29">
        <v>1</v>
      </c>
      <c r="I28" s="159" t="s">
        <v>5</v>
      </c>
      <c r="J28" s="160" t="s">
        <v>171</v>
      </c>
      <c r="K28" s="176" t="s">
        <v>112</v>
      </c>
      <c r="L28" s="30"/>
      <c r="M28" s="25"/>
      <c r="N28" s="119"/>
      <c r="O28" s="84"/>
      <c r="P28" s="84"/>
      <c r="Q28" s="84"/>
      <c r="R28" s="84"/>
      <c r="S28" s="86" t="str">
        <f t="shared" si="3"/>
        <v>○</v>
      </c>
      <c r="T28" s="84"/>
      <c r="U28" s="84"/>
      <c r="V28" s="84"/>
      <c r="W28" s="84"/>
      <c r="X28" s="85"/>
      <c r="Y28" s="150">
        <f t="shared" si="0"/>
        <v>1</v>
      </c>
      <c r="Z28" s="167"/>
      <c r="AA28" s="23"/>
      <c r="AB28" s="24"/>
      <c r="AC28" s="24"/>
      <c r="AD28" s="24"/>
      <c r="AE28" s="49">
        <f t="shared" si="1"/>
        <v>1</v>
      </c>
      <c r="AF28" s="54">
        <f t="shared" si="1"/>
        <v>1</v>
      </c>
      <c r="AG28" s="23"/>
      <c r="AH28" s="24"/>
      <c r="AI28" s="24"/>
      <c r="AJ28" s="24"/>
      <c r="AK28" s="25"/>
      <c r="AM28" s="243"/>
      <c r="AN28" s="243"/>
      <c r="AO28" s="243"/>
      <c r="AP28" s="243"/>
      <c r="AQ28" s="243"/>
      <c r="AR28" s="243"/>
      <c r="AS28" s="243"/>
      <c r="AT28" s="243"/>
    </row>
    <row r="29" spans="2:47" s="4" customFormat="1" ht="10.5" customHeight="1">
      <c r="B29" s="537"/>
      <c r="C29" s="537"/>
      <c r="D29" s="539"/>
      <c r="E29" s="8" t="s">
        <v>96</v>
      </c>
      <c r="F29" s="76"/>
      <c r="G29" s="74">
        <v>100</v>
      </c>
      <c r="H29" s="29">
        <v>1</v>
      </c>
      <c r="I29" s="159" t="s">
        <v>5</v>
      </c>
      <c r="J29" s="160" t="s">
        <v>171</v>
      </c>
      <c r="K29" s="176" t="s">
        <v>112</v>
      </c>
      <c r="L29" s="30"/>
      <c r="M29" s="25"/>
      <c r="N29" s="119"/>
      <c r="O29" s="84"/>
      <c r="P29" s="84"/>
      <c r="Q29" s="84"/>
      <c r="R29" s="84"/>
      <c r="S29" s="86" t="str">
        <f t="shared" si="3"/>
        <v>○</v>
      </c>
      <c r="T29" s="84"/>
      <c r="U29" s="84"/>
      <c r="V29" s="84"/>
      <c r="W29" s="84"/>
      <c r="X29" s="85"/>
      <c r="Y29" s="150">
        <f t="shared" si="0"/>
        <v>1</v>
      </c>
      <c r="Z29" s="167"/>
      <c r="AA29" s="23"/>
      <c r="AB29" s="24"/>
      <c r="AC29" s="24"/>
      <c r="AD29" s="24"/>
      <c r="AE29" s="49">
        <f t="shared" si="1"/>
        <v>1</v>
      </c>
      <c r="AF29" s="54">
        <f t="shared" si="1"/>
        <v>1</v>
      </c>
      <c r="AG29" s="23"/>
      <c r="AH29" s="24"/>
      <c r="AI29" s="24"/>
      <c r="AJ29" s="24"/>
      <c r="AK29" s="25"/>
      <c r="AM29" s="243"/>
      <c r="AN29" s="243"/>
      <c r="AO29" s="243"/>
      <c r="AP29" s="243"/>
      <c r="AQ29" s="243"/>
      <c r="AR29" s="243"/>
      <c r="AS29" s="243"/>
      <c r="AT29" s="243"/>
    </row>
    <row r="30" spans="2:47" s="4" customFormat="1" ht="10.5" customHeight="1">
      <c r="B30" s="537"/>
      <c r="C30" s="537"/>
      <c r="D30" s="539"/>
      <c r="E30" s="7" t="s">
        <v>168</v>
      </c>
      <c r="F30" s="76"/>
      <c r="G30" s="74">
        <v>100</v>
      </c>
      <c r="H30" s="29">
        <v>1</v>
      </c>
      <c r="I30" s="159" t="s">
        <v>5</v>
      </c>
      <c r="J30" s="160" t="s">
        <v>171</v>
      </c>
      <c r="K30" s="176" t="s">
        <v>112</v>
      </c>
      <c r="L30" s="166"/>
      <c r="M30" s="25"/>
      <c r="N30" s="119"/>
      <c r="O30" s="84"/>
      <c r="P30" s="84"/>
      <c r="Q30" s="84"/>
      <c r="R30" s="84"/>
      <c r="S30" s="107" t="str">
        <f>IF($G30&lt;60,"","◇")</f>
        <v>◇</v>
      </c>
      <c r="T30" s="84"/>
      <c r="U30" s="84"/>
      <c r="V30" s="84"/>
      <c r="W30" s="84"/>
      <c r="X30" s="85"/>
      <c r="Y30" s="150">
        <f t="shared" si="0"/>
        <v>1</v>
      </c>
      <c r="Z30" s="167"/>
      <c r="AA30" s="23"/>
      <c r="AB30" s="24"/>
      <c r="AC30" s="24"/>
      <c r="AD30" s="24"/>
      <c r="AE30" s="49">
        <f t="shared" si="1"/>
        <v>1</v>
      </c>
      <c r="AF30" s="54">
        <f t="shared" si="1"/>
        <v>1</v>
      </c>
      <c r="AG30" s="23"/>
      <c r="AH30" s="24"/>
      <c r="AI30" s="24"/>
      <c r="AJ30" s="24"/>
      <c r="AK30" s="25"/>
    </row>
    <row r="31" spans="2:47" s="4" customFormat="1" ht="10.5" customHeight="1">
      <c r="B31" s="537"/>
      <c r="C31" s="537"/>
      <c r="D31" s="539"/>
      <c r="E31" s="7" t="s">
        <v>166</v>
      </c>
      <c r="F31" s="76"/>
      <c r="G31" s="74">
        <v>100</v>
      </c>
      <c r="H31" s="29">
        <v>1</v>
      </c>
      <c r="I31" s="159" t="s">
        <v>5</v>
      </c>
      <c r="J31" s="160" t="s">
        <v>171</v>
      </c>
      <c r="K31" s="176" t="s">
        <v>112</v>
      </c>
      <c r="L31" s="166"/>
      <c r="M31" s="25"/>
      <c r="N31" s="119"/>
      <c r="O31" s="84"/>
      <c r="P31" s="84"/>
      <c r="Q31" s="84"/>
      <c r="R31" s="84"/>
      <c r="S31" s="86" t="str">
        <f t="shared" si="3"/>
        <v>○</v>
      </c>
      <c r="T31" s="84"/>
      <c r="U31" s="84"/>
      <c r="V31" s="84"/>
      <c r="W31" s="84"/>
      <c r="X31" s="85"/>
      <c r="Y31" s="150">
        <f t="shared" si="0"/>
        <v>1</v>
      </c>
      <c r="Z31" s="167"/>
      <c r="AA31" s="23"/>
      <c r="AB31" s="24"/>
      <c r="AC31" s="24"/>
      <c r="AD31" s="24"/>
      <c r="AE31" s="49">
        <f t="shared" si="1"/>
        <v>1</v>
      </c>
      <c r="AF31" s="54">
        <f t="shared" si="1"/>
        <v>1</v>
      </c>
      <c r="AG31" s="23"/>
      <c r="AH31" s="24"/>
      <c r="AI31" s="24"/>
      <c r="AJ31" s="24"/>
      <c r="AK31" s="25"/>
    </row>
    <row r="32" spans="2:47" s="4" customFormat="1" ht="10.5" customHeight="1">
      <c r="B32" s="537"/>
      <c r="C32" s="537"/>
      <c r="D32" s="539"/>
      <c r="E32" s="8" t="s">
        <v>93</v>
      </c>
      <c r="F32" s="78"/>
      <c r="G32" s="75">
        <v>100</v>
      </c>
      <c r="H32" s="172">
        <v>1</v>
      </c>
      <c r="I32" s="419" t="s">
        <v>5</v>
      </c>
      <c r="J32" s="197" t="s">
        <v>105</v>
      </c>
      <c r="K32" s="184" t="s">
        <v>112</v>
      </c>
      <c r="L32" s="224"/>
      <c r="M32" s="38"/>
      <c r="N32" s="142"/>
      <c r="O32" s="91"/>
      <c r="P32" s="95" t="str">
        <f>IF($G32&lt;60,"","○")</f>
        <v>○</v>
      </c>
      <c r="Q32" s="91"/>
      <c r="R32" s="104"/>
      <c r="S32" s="104"/>
      <c r="T32" s="104"/>
      <c r="U32" s="104"/>
      <c r="V32" s="104"/>
      <c r="W32" s="104"/>
      <c r="X32" s="105"/>
      <c r="Y32" s="153">
        <f t="shared" si="0"/>
        <v>1</v>
      </c>
      <c r="Z32" s="240">
        <f t="shared" si="0"/>
        <v>1</v>
      </c>
      <c r="AA32" s="121"/>
      <c r="AB32" s="118"/>
      <c r="AC32" s="118"/>
      <c r="AD32" s="28"/>
      <c r="AE32" s="51">
        <f t="shared" si="1"/>
        <v>1</v>
      </c>
      <c r="AF32" s="38"/>
      <c r="AG32" s="121"/>
      <c r="AH32" s="118"/>
      <c r="AI32" s="118"/>
      <c r="AJ32" s="118"/>
      <c r="AK32" s="111"/>
      <c r="AM32" s="243"/>
      <c r="AN32" s="243"/>
      <c r="AO32" s="243"/>
      <c r="AP32" s="243"/>
      <c r="AQ32" s="243"/>
      <c r="AR32" s="243"/>
      <c r="AS32" s="243"/>
      <c r="AT32" s="243"/>
      <c r="AU32" s="244"/>
    </row>
    <row r="33" spans="2:45" s="4" customFormat="1" ht="10.5" customHeight="1">
      <c r="B33" s="537"/>
      <c r="C33" s="537"/>
      <c r="D33" s="539"/>
      <c r="E33" s="7" t="s">
        <v>94</v>
      </c>
      <c r="F33" s="76"/>
      <c r="G33" s="76">
        <v>100</v>
      </c>
      <c r="H33" s="161">
        <v>1</v>
      </c>
      <c r="I33" s="185" t="s">
        <v>5</v>
      </c>
      <c r="J33" s="186" t="s">
        <v>106</v>
      </c>
      <c r="K33" s="177" t="s">
        <v>112</v>
      </c>
      <c r="L33" s="162"/>
      <c r="M33" s="35"/>
      <c r="N33" s="119"/>
      <c r="O33" s="96"/>
      <c r="P33" s="86" t="str">
        <f>IF($G33&lt;60,"","○")</f>
        <v>○</v>
      </c>
      <c r="Q33" s="96"/>
      <c r="R33" s="96"/>
      <c r="S33" s="96"/>
      <c r="T33" s="96"/>
      <c r="U33" s="96"/>
      <c r="V33" s="96"/>
      <c r="W33" s="96"/>
      <c r="X33" s="98"/>
      <c r="Y33" s="151">
        <f t="shared" si="0"/>
        <v>1</v>
      </c>
      <c r="Z33" s="241">
        <f t="shared" si="0"/>
        <v>1</v>
      </c>
      <c r="AA33" s="33"/>
      <c r="AB33" s="34"/>
      <c r="AC33" s="34"/>
      <c r="AD33" s="24"/>
      <c r="AE33" s="52">
        <f t="shared" si="1"/>
        <v>1</v>
      </c>
      <c r="AF33" s="25"/>
      <c r="AG33" s="33"/>
      <c r="AH33" s="34"/>
      <c r="AI33" s="34"/>
      <c r="AJ33" s="34"/>
      <c r="AK33" s="35"/>
    </row>
    <row r="34" spans="2:45" s="4" customFormat="1" ht="10.5" customHeight="1">
      <c r="B34" s="537"/>
      <c r="C34" s="536" t="s">
        <v>3</v>
      </c>
      <c r="D34" s="538" t="s">
        <v>13</v>
      </c>
      <c r="E34" s="64" t="s">
        <v>184</v>
      </c>
      <c r="F34" s="109"/>
      <c r="G34" s="110">
        <v>100</v>
      </c>
      <c r="H34" s="164">
        <v>1</v>
      </c>
      <c r="I34" s="187" t="s">
        <v>99</v>
      </c>
      <c r="J34" s="187" t="s">
        <v>205</v>
      </c>
      <c r="K34" s="178" t="s">
        <v>112</v>
      </c>
      <c r="L34" s="164"/>
      <c r="M34" s="22"/>
      <c r="N34" s="144"/>
      <c r="O34" s="81"/>
      <c r="P34" s="90" t="str">
        <f>IF($G34&lt;60,"","◎")</f>
        <v>◎</v>
      </c>
      <c r="Q34" s="81"/>
      <c r="R34" s="81"/>
      <c r="S34" s="81"/>
      <c r="T34" s="81"/>
      <c r="U34" s="81"/>
      <c r="V34" s="81"/>
      <c r="W34" s="81"/>
      <c r="X34" s="89"/>
      <c r="Y34" s="152">
        <f t="shared" si="0"/>
        <v>1</v>
      </c>
      <c r="Z34" s="240">
        <f t="shared" si="0"/>
        <v>1</v>
      </c>
      <c r="AA34" s="20"/>
      <c r="AB34" s="21"/>
      <c r="AC34" s="21"/>
      <c r="AD34" s="48">
        <f>IF($G34&lt;60,"",$H34)</f>
        <v>1</v>
      </c>
      <c r="AE34" s="48">
        <f>IF($G34&lt;60,"",$H34)</f>
        <v>1</v>
      </c>
      <c r="AF34" s="22"/>
      <c r="AG34" s="219"/>
      <c r="AH34" s="21"/>
      <c r="AI34" s="21"/>
      <c r="AJ34" s="21"/>
      <c r="AK34" s="62">
        <f>IF($G34&lt;60,"",$H34)</f>
        <v>1</v>
      </c>
      <c r="AM34" s="249"/>
      <c r="AN34" s="249"/>
      <c r="AO34" s="249"/>
      <c r="AP34" s="249"/>
      <c r="AQ34" s="249"/>
      <c r="AR34" s="249"/>
    </row>
    <row r="35" spans="2:45" s="4" customFormat="1" ht="10.5" customHeight="1">
      <c r="B35" s="537"/>
      <c r="C35" s="537"/>
      <c r="D35" s="539"/>
      <c r="E35" s="9" t="s">
        <v>204</v>
      </c>
      <c r="F35" s="78"/>
      <c r="G35" s="77">
        <v>100</v>
      </c>
      <c r="H35" s="166">
        <v>2</v>
      </c>
      <c r="I35" s="188" t="s">
        <v>99</v>
      </c>
      <c r="J35" s="188" t="s">
        <v>197</v>
      </c>
      <c r="K35" s="176" t="s">
        <v>112</v>
      </c>
      <c r="L35" s="166"/>
      <c r="M35" s="25"/>
      <c r="N35" s="119"/>
      <c r="O35" s="84"/>
      <c r="P35" s="93" t="str">
        <f>IF($G35&lt;60,"","◎")</f>
        <v>◎</v>
      </c>
      <c r="Q35" s="84"/>
      <c r="R35" s="84"/>
      <c r="S35" s="84"/>
      <c r="T35" s="84"/>
      <c r="U35" s="84"/>
      <c r="V35" s="84"/>
      <c r="W35" s="84"/>
      <c r="X35" s="85"/>
      <c r="Y35" s="150">
        <f t="shared" si="0"/>
        <v>2</v>
      </c>
      <c r="Z35" s="239">
        <f t="shared" si="0"/>
        <v>2</v>
      </c>
      <c r="AA35" s="23"/>
      <c r="AB35" s="24"/>
      <c r="AC35" s="24"/>
      <c r="AD35" s="49">
        <f t="shared" ref="AD35:AE51" si="4">IF($G35&lt;60,"",$H35)</f>
        <v>2</v>
      </c>
      <c r="AE35" s="49">
        <f t="shared" si="4"/>
        <v>2</v>
      </c>
      <c r="AF35" s="25"/>
      <c r="AG35" s="136"/>
      <c r="AH35" s="24"/>
      <c r="AI35" s="24"/>
      <c r="AJ35" s="24"/>
      <c r="AK35" s="53">
        <f>IF($G35&lt;60,"",$H35)</f>
        <v>2</v>
      </c>
      <c r="AM35" s="249"/>
      <c r="AN35" s="249"/>
      <c r="AO35" s="249"/>
      <c r="AP35" s="249"/>
      <c r="AQ35" s="249"/>
      <c r="AR35" s="249"/>
    </row>
    <row r="36" spans="2:45" s="4" customFormat="1" ht="10.5" customHeight="1">
      <c r="B36" s="537"/>
      <c r="C36" s="537"/>
      <c r="D36" s="539"/>
      <c r="E36" s="9" t="s">
        <v>203</v>
      </c>
      <c r="F36" s="78"/>
      <c r="G36" s="77">
        <v>100</v>
      </c>
      <c r="H36" s="166">
        <v>1</v>
      </c>
      <c r="I36" s="188" t="s">
        <v>99</v>
      </c>
      <c r="J36" s="188" t="s">
        <v>101</v>
      </c>
      <c r="K36" s="176" t="s">
        <v>112</v>
      </c>
      <c r="L36" s="166"/>
      <c r="M36" s="25"/>
      <c r="N36" s="119"/>
      <c r="O36" s="84"/>
      <c r="P36" s="93" t="str">
        <f>IF($G36&lt;60,"","◎")</f>
        <v>◎</v>
      </c>
      <c r="Q36" s="84"/>
      <c r="R36" s="84"/>
      <c r="S36" s="84"/>
      <c r="T36" s="84"/>
      <c r="U36" s="84"/>
      <c r="V36" s="84"/>
      <c r="W36" s="84"/>
      <c r="X36" s="85"/>
      <c r="Y36" s="150">
        <f t="shared" si="0"/>
        <v>1</v>
      </c>
      <c r="Z36" s="239">
        <f t="shared" si="0"/>
        <v>1</v>
      </c>
      <c r="AA36" s="23"/>
      <c r="AB36" s="24"/>
      <c r="AC36" s="24"/>
      <c r="AD36" s="49">
        <f>IF($G36&lt;60,"",$H36)</f>
        <v>1</v>
      </c>
      <c r="AE36" s="49">
        <f>IF($G36&lt;60,"",$H36)</f>
        <v>1</v>
      </c>
      <c r="AF36" s="25"/>
      <c r="AG36" s="136"/>
      <c r="AH36" s="24"/>
      <c r="AI36" s="24"/>
      <c r="AJ36" s="34"/>
      <c r="AK36" s="53">
        <f>IF($G36&lt;60,"",$H36)</f>
        <v>1</v>
      </c>
      <c r="AM36" s="249"/>
      <c r="AN36" s="249"/>
      <c r="AO36" s="249"/>
      <c r="AP36" s="249"/>
      <c r="AQ36" s="249"/>
      <c r="AR36" s="249"/>
    </row>
    <row r="37" spans="2:45" s="4" customFormat="1" ht="10.5" customHeight="1">
      <c r="B37" s="537"/>
      <c r="C37" s="537"/>
      <c r="D37" s="539"/>
      <c r="E37" s="9" t="s">
        <v>63</v>
      </c>
      <c r="F37" s="78"/>
      <c r="G37" s="77">
        <v>100</v>
      </c>
      <c r="H37" s="166">
        <v>2</v>
      </c>
      <c r="I37" s="188" t="s">
        <v>99</v>
      </c>
      <c r="J37" s="188" t="s">
        <v>103</v>
      </c>
      <c r="K37" s="176" t="s">
        <v>112</v>
      </c>
      <c r="L37" s="166"/>
      <c r="M37" s="25"/>
      <c r="N37" s="119"/>
      <c r="O37" s="84"/>
      <c r="P37" s="93" t="str">
        <f>IF($G37&lt;60,"","◎")</f>
        <v>◎</v>
      </c>
      <c r="Q37" s="84"/>
      <c r="R37" s="84"/>
      <c r="S37" s="84"/>
      <c r="T37" s="84"/>
      <c r="U37" s="84"/>
      <c r="V37" s="84"/>
      <c r="W37" s="84"/>
      <c r="X37" s="85"/>
      <c r="Y37" s="150">
        <f t="shared" si="0"/>
        <v>2</v>
      </c>
      <c r="Z37" s="239">
        <f t="shared" si="0"/>
        <v>2</v>
      </c>
      <c r="AA37" s="23"/>
      <c r="AB37" s="24"/>
      <c r="AC37" s="24"/>
      <c r="AD37" s="49">
        <f t="shared" si="4"/>
        <v>2</v>
      </c>
      <c r="AE37" s="49">
        <f t="shared" si="4"/>
        <v>2</v>
      </c>
      <c r="AF37" s="25"/>
      <c r="AG37" s="136"/>
      <c r="AH37" s="24"/>
      <c r="AI37" s="24"/>
      <c r="AJ37" s="34"/>
      <c r="AK37" s="58">
        <f>IF($G37&lt;60,"",$H37)</f>
        <v>2</v>
      </c>
      <c r="AM37" s="249"/>
      <c r="AN37" s="249"/>
      <c r="AO37" s="249"/>
      <c r="AP37" s="249"/>
      <c r="AQ37" s="249"/>
    </row>
    <row r="38" spans="2:45" s="4" customFormat="1" ht="10.5" customHeight="1">
      <c r="B38" s="537"/>
      <c r="C38" s="537"/>
      <c r="D38" s="539"/>
      <c r="E38" s="9" t="s">
        <v>91</v>
      </c>
      <c r="F38" s="78"/>
      <c r="G38" s="77">
        <v>100</v>
      </c>
      <c r="H38" s="166">
        <v>2</v>
      </c>
      <c r="I38" s="188" t="s">
        <v>99</v>
      </c>
      <c r="J38" s="188" t="s">
        <v>103</v>
      </c>
      <c r="K38" s="176" t="s">
        <v>112</v>
      </c>
      <c r="L38" s="166"/>
      <c r="M38" s="25"/>
      <c r="N38" s="119"/>
      <c r="O38" s="84"/>
      <c r="P38" s="84"/>
      <c r="Q38" s="93" t="str">
        <f t="shared" ref="Q38:Q49" si="5">IF($G38&lt;60,"","◎")</f>
        <v>◎</v>
      </c>
      <c r="R38" s="84"/>
      <c r="S38" s="84"/>
      <c r="T38" s="84"/>
      <c r="U38" s="84"/>
      <c r="V38" s="84"/>
      <c r="W38" s="84"/>
      <c r="X38" s="85"/>
      <c r="Y38" s="150">
        <f t="shared" si="0"/>
        <v>2</v>
      </c>
      <c r="Z38" s="239">
        <f t="shared" si="0"/>
        <v>2</v>
      </c>
      <c r="AA38" s="23"/>
      <c r="AB38" s="24"/>
      <c r="AC38" s="24"/>
      <c r="AD38" s="49">
        <f t="shared" si="4"/>
        <v>2</v>
      </c>
      <c r="AE38" s="24"/>
      <c r="AF38" s="25"/>
      <c r="AG38" s="56">
        <f t="shared" ref="AG38:AI49" si="6">IF($G38&lt;60,"",$H38)</f>
        <v>2</v>
      </c>
      <c r="AH38" s="49">
        <f t="shared" si="6"/>
        <v>2</v>
      </c>
      <c r="AI38" s="49">
        <f t="shared" si="6"/>
        <v>2</v>
      </c>
      <c r="AJ38" s="24"/>
      <c r="AK38" s="25"/>
      <c r="AM38" s="249"/>
      <c r="AN38" s="249"/>
      <c r="AO38" s="249"/>
      <c r="AP38" s="249"/>
      <c r="AQ38" s="249"/>
    </row>
    <row r="39" spans="2:45" s="4" customFormat="1" ht="10.5" customHeight="1">
      <c r="B39" s="537"/>
      <c r="C39" s="537"/>
      <c r="D39" s="539"/>
      <c r="E39" s="9" t="s">
        <v>174</v>
      </c>
      <c r="F39" s="78"/>
      <c r="G39" s="77">
        <v>100</v>
      </c>
      <c r="H39" s="166">
        <v>2</v>
      </c>
      <c r="I39" s="188" t="s">
        <v>99</v>
      </c>
      <c r="J39" s="188" t="s">
        <v>101</v>
      </c>
      <c r="K39" s="176" t="s">
        <v>112</v>
      </c>
      <c r="L39" s="166"/>
      <c r="M39" s="25"/>
      <c r="N39" s="119"/>
      <c r="O39" s="84"/>
      <c r="P39" s="84"/>
      <c r="Q39" s="93" t="str">
        <f t="shared" si="5"/>
        <v>◎</v>
      </c>
      <c r="R39" s="84"/>
      <c r="S39" s="84"/>
      <c r="T39" s="84"/>
      <c r="U39" s="84"/>
      <c r="V39" s="84"/>
      <c r="W39" s="84"/>
      <c r="X39" s="85"/>
      <c r="Y39" s="150">
        <f t="shared" ref="Y39:Z51" si="7">IF($G39&lt;60,"",$H39)</f>
        <v>2</v>
      </c>
      <c r="Z39" s="239">
        <f t="shared" si="7"/>
        <v>2</v>
      </c>
      <c r="AA39" s="23"/>
      <c r="AB39" s="24"/>
      <c r="AC39" s="24"/>
      <c r="AD39" s="49">
        <f t="shared" si="4"/>
        <v>2</v>
      </c>
      <c r="AE39" s="24"/>
      <c r="AF39" s="25"/>
      <c r="AG39" s="56">
        <f t="shared" si="6"/>
        <v>2</v>
      </c>
      <c r="AH39" s="49">
        <f t="shared" si="6"/>
        <v>2</v>
      </c>
      <c r="AI39" s="49">
        <f t="shared" si="6"/>
        <v>2</v>
      </c>
      <c r="AJ39" s="24"/>
      <c r="AK39" s="25"/>
      <c r="AM39" s="243"/>
      <c r="AN39" s="243"/>
      <c r="AO39" s="243"/>
      <c r="AP39" s="243"/>
    </row>
    <row r="40" spans="2:45" s="4" customFormat="1" ht="10.5" customHeight="1">
      <c r="B40" s="537"/>
      <c r="C40" s="537"/>
      <c r="D40" s="539"/>
      <c r="E40" s="9" t="s">
        <v>238</v>
      </c>
      <c r="F40" s="78"/>
      <c r="G40" s="77">
        <v>100</v>
      </c>
      <c r="H40" s="166">
        <v>2</v>
      </c>
      <c r="I40" s="188" t="s">
        <v>99</v>
      </c>
      <c r="J40" s="188" t="s">
        <v>197</v>
      </c>
      <c r="K40" s="176" t="s">
        <v>112</v>
      </c>
      <c r="L40" s="166"/>
      <c r="M40" s="25"/>
      <c r="N40" s="119"/>
      <c r="O40" s="84"/>
      <c r="P40" s="84"/>
      <c r="Q40" s="93" t="str">
        <f t="shared" si="5"/>
        <v>◎</v>
      </c>
      <c r="R40" s="84"/>
      <c r="S40" s="84"/>
      <c r="T40" s="84"/>
      <c r="U40" s="84"/>
      <c r="V40" s="84"/>
      <c r="W40" s="84"/>
      <c r="X40" s="85"/>
      <c r="Y40" s="150">
        <f t="shared" si="7"/>
        <v>2</v>
      </c>
      <c r="Z40" s="239">
        <f t="shared" si="7"/>
        <v>2</v>
      </c>
      <c r="AA40" s="23"/>
      <c r="AB40" s="24"/>
      <c r="AC40" s="24"/>
      <c r="AD40" s="49">
        <f t="shared" si="4"/>
        <v>2</v>
      </c>
      <c r="AE40" s="24"/>
      <c r="AF40" s="25"/>
      <c r="AG40" s="56">
        <f t="shared" si="6"/>
        <v>2</v>
      </c>
      <c r="AH40" s="49">
        <f t="shared" si="6"/>
        <v>2</v>
      </c>
      <c r="AI40" s="49">
        <f t="shared" si="6"/>
        <v>2</v>
      </c>
      <c r="AJ40" s="24"/>
      <c r="AK40" s="25"/>
      <c r="AM40" s="243"/>
      <c r="AN40" s="243"/>
      <c r="AO40" s="243"/>
      <c r="AP40" s="243"/>
    </row>
    <row r="41" spans="2:45" s="4" customFormat="1" ht="10.5" customHeight="1">
      <c r="B41" s="537"/>
      <c r="C41" s="537"/>
      <c r="D41" s="539"/>
      <c r="E41" s="460" t="s">
        <v>235</v>
      </c>
      <c r="F41" s="78"/>
      <c r="G41" s="77">
        <v>100</v>
      </c>
      <c r="H41" s="166">
        <v>2</v>
      </c>
      <c r="I41" s="188" t="s">
        <v>99</v>
      </c>
      <c r="J41" s="188" t="s">
        <v>100</v>
      </c>
      <c r="K41" s="176" t="s">
        <v>112</v>
      </c>
      <c r="L41" s="166"/>
      <c r="M41" s="25"/>
      <c r="N41" s="119"/>
      <c r="O41" s="84"/>
      <c r="P41" s="84"/>
      <c r="Q41" s="93" t="str">
        <f t="shared" si="5"/>
        <v>◎</v>
      </c>
      <c r="R41" s="84"/>
      <c r="S41" s="84"/>
      <c r="T41" s="84"/>
      <c r="U41" s="84"/>
      <c r="V41" s="84"/>
      <c r="W41" s="84"/>
      <c r="X41" s="85"/>
      <c r="Y41" s="150">
        <f t="shared" si="7"/>
        <v>2</v>
      </c>
      <c r="Z41" s="239">
        <f t="shared" si="7"/>
        <v>2</v>
      </c>
      <c r="AA41" s="23"/>
      <c r="AB41" s="24"/>
      <c r="AC41" s="24"/>
      <c r="AD41" s="49">
        <f t="shared" si="4"/>
        <v>2</v>
      </c>
      <c r="AE41" s="24"/>
      <c r="AF41" s="25"/>
      <c r="AG41" s="56">
        <f t="shared" si="6"/>
        <v>2</v>
      </c>
      <c r="AH41" s="49">
        <f t="shared" si="6"/>
        <v>2</v>
      </c>
      <c r="AI41" s="24"/>
      <c r="AJ41" s="24"/>
      <c r="AK41" s="25"/>
      <c r="AM41" s="243"/>
      <c r="AN41" s="243"/>
      <c r="AO41" s="243"/>
      <c r="AP41" s="243"/>
    </row>
    <row r="42" spans="2:45" s="4" customFormat="1" ht="10.5" customHeight="1">
      <c r="B42" s="537"/>
      <c r="C42" s="537"/>
      <c r="D42" s="539"/>
      <c r="E42" s="9" t="s">
        <v>64</v>
      </c>
      <c r="F42" s="78"/>
      <c r="G42" s="77">
        <v>100</v>
      </c>
      <c r="H42" s="166">
        <v>1</v>
      </c>
      <c r="I42" s="188" t="s">
        <v>99</v>
      </c>
      <c r="J42" s="188" t="s">
        <v>100</v>
      </c>
      <c r="K42" s="176" t="s">
        <v>112</v>
      </c>
      <c r="L42" s="162"/>
      <c r="M42" s="35"/>
      <c r="N42" s="119"/>
      <c r="O42" s="84"/>
      <c r="P42" s="84"/>
      <c r="Q42" s="93" t="str">
        <f t="shared" si="5"/>
        <v>◎</v>
      </c>
      <c r="R42" s="84"/>
      <c r="S42" s="84"/>
      <c r="T42" s="84"/>
      <c r="U42" s="84"/>
      <c r="V42" s="84"/>
      <c r="W42" s="84"/>
      <c r="X42" s="85"/>
      <c r="Y42" s="150">
        <f t="shared" si="7"/>
        <v>1</v>
      </c>
      <c r="Z42" s="239">
        <f t="shared" si="7"/>
        <v>1</v>
      </c>
      <c r="AA42" s="23"/>
      <c r="AB42" s="24"/>
      <c r="AC42" s="24"/>
      <c r="AD42" s="49">
        <f t="shared" si="4"/>
        <v>1</v>
      </c>
      <c r="AE42" s="24"/>
      <c r="AF42" s="25"/>
      <c r="AG42" s="56">
        <f t="shared" si="6"/>
        <v>1</v>
      </c>
      <c r="AH42" s="49">
        <f t="shared" si="6"/>
        <v>1</v>
      </c>
      <c r="AI42" s="24"/>
      <c r="AJ42" s="24"/>
      <c r="AK42" s="25"/>
      <c r="AM42" s="243"/>
      <c r="AN42" s="243"/>
      <c r="AO42" s="243"/>
      <c r="AP42" s="243"/>
    </row>
    <row r="43" spans="2:45" s="4" customFormat="1" ht="10.5" customHeight="1">
      <c r="B43" s="537"/>
      <c r="C43" s="537"/>
      <c r="D43" s="539"/>
      <c r="E43" s="10" t="s">
        <v>47</v>
      </c>
      <c r="F43" s="78"/>
      <c r="G43" s="77">
        <v>100</v>
      </c>
      <c r="H43" s="166">
        <v>2</v>
      </c>
      <c r="I43" s="188" t="s">
        <v>99</v>
      </c>
      <c r="J43" s="188" t="s">
        <v>103</v>
      </c>
      <c r="K43" s="176" t="s">
        <v>112</v>
      </c>
      <c r="L43" s="166"/>
      <c r="M43" s="25"/>
      <c r="N43" s="119"/>
      <c r="O43" s="84"/>
      <c r="P43" s="84"/>
      <c r="Q43" s="93" t="str">
        <f t="shared" si="5"/>
        <v>◎</v>
      </c>
      <c r="R43" s="84"/>
      <c r="S43" s="84"/>
      <c r="T43" s="84"/>
      <c r="U43" s="84"/>
      <c r="V43" s="84"/>
      <c r="W43" s="84"/>
      <c r="X43" s="85"/>
      <c r="Y43" s="150">
        <f t="shared" si="7"/>
        <v>2</v>
      </c>
      <c r="Z43" s="239">
        <f t="shared" si="7"/>
        <v>2</v>
      </c>
      <c r="AA43" s="23"/>
      <c r="AB43" s="24"/>
      <c r="AC43" s="24"/>
      <c r="AD43" s="49">
        <f t="shared" si="4"/>
        <v>2</v>
      </c>
      <c r="AE43" s="24"/>
      <c r="AF43" s="25"/>
      <c r="AG43" s="56">
        <f t="shared" si="6"/>
        <v>2</v>
      </c>
      <c r="AH43" s="49">
        <f t="shared" si="6"/>
        <v>2</v>
      </c>
      <c r="AI43" s="24"/>
      <c r="AJ43" s="24"/>
      <c r="AK43" s="25"/>
      <c r="AM43" s="243"/>
      <c r="AN43" s="243"/>
      <c r="AO43" s="243"/>
      <c r="AP43" s="243"/>
    </row>
    <row r="44" spans="2:45" s="4" customFormat="1" ht="10.5" customHeight="1">
      <c r="B44" s="537"/>
      <c r="C44" s="537"/>
      <c r="D44" s="539"/>
      <c r="E44" s="9" t="s">
        <v>24</v>
      </c>
      <c r="F44" s="78"/>
      <c r="G44" s="77">
        <v>100</v>
      </c>
      <c r="H44" s="166">
        <v>2</v>
      </c>
      <c r="I44" s="188" t="s">
        <v>99</v>
      </c>
      <c r="J44" s="188" t="s">
        <v>103</v>
      </c>
      <c r="K44" s="176" t="s">
        <v>112</v>
      </c>
      <c r="L44" s="162"/>
      <c r="M44" s="35"/>
      <c r="N44" s="119"/>
      <c r="O44" s="84"/>
      <c r="P44" s="84"/>
      <c r="Q44" s="93" t="str">
        <f t="shared" si="5"/>
        <v>◎</v>
      </c>
      <c r="R44" s="84"/>
      <c r="S44" s="84"/>
      <c r="T44" s="84"/>
      <c r="U44" s="84"/>
      <c r="V44" s="84"/>
      <c r="W44" s="84"/>
      <c r="X44" s="85"/>
      <c r="Y44" s="150">
        <f t="shared" si="7"/>
        <v>2</v>
      </c>
      <c r="Z44" s="239">
        <f t="shared" si="7"/>
        <v>2</v>
      </c>
      <c r="AA44" s="23"/>
      <c r="AB44" s="24"/>
      <c r="AC44" s="24"/>
      <c r="AD44" s="49">
        <f t="shared" si="4"/>
        <v>2</v>
      </c>
      <c r="AE44" s="24"/>
      <c r="AF44" s="25"/>
      <c r="AG44" s="56">
        <f t="shared" si="6"/>
        <v>2</v>
      </c>
      <c r="AH44" s="49">
        <f t="shared" si="6"/>
        <v>2</v>
      </c>
      <c r="AI44" s="49">
        <f t="shared" si="6"/>
        <v>2</v>
      </c>
      <c r="AJ44" s="24"/>
      <c r="AK44" s="25"/>
    </row>
    <row r="45" spans="2:45" s="4" customFormat="1" ht="10.5" customHeight="1">
      <c r="B45" s="537"/>
      <c r="C45" s="537"/>
      <c r="D45" s="539"/>
      <c r="E45" s="9" t="s">
        <v>65</v>
      </c>
      <c r="F45" s="78"/>
      <c r="G45" s="77">
        <v>100</v>
      </c>
      <c r="H45" s="166">
        <v>2</v>
      </c>
      <c r="I45" s="188" t="s">
        <v>99</v>
      </c>
      <c r="J45" s="188" t="s">
        <v>103</v>
      </c>
      <c r="K45" s="176" t="s">
        <v>112</v>
      </c>
      <c r="L45" s="166"/>
      <c r="M45" s="25"/>
      <c r="N45" s="119"/>
      <c r="O45" s="84"/>
      <c r="P45" s="84"/>
      <c r="Q45" s="93" t="str">
        <f t="shared" si="5"/>
        <v>◎</v>
      </c>
      <c r="R45" s="84"/>
      <c r="S45" s="84"/>
      <c r="T45" s="84"/>
      <c r="U45" s="84"/>
      <c r="V45" s="84"/>
      <c r="W45" s="84"/>
      <c r="X45" s="85"/>
      <c r="Y45" s="150">
        <f t="shared" si="7"/>
        <v>2</v>
      </c>
      <c r="Z45" s="239">
        <f t="shared" si="7"/>
        <v>2</v>
      </c>
      <c r="AA45" s="23"/>
      <c r="AB45" s="24"/>
      <c r="AC45" s="24"/>
      <c r="AD45" s="49">
        <f t="shared" si="4"/>
        <v>2</v>
      </c>
      <c r="AE45" s="24"/>
      <c r="AF45" s="25"/>
      <c r="AG45" s="56">
        <f t="shared" si="6"/>
        <v>2</v>
      </c>
      <c r="AH45" s="49">
        <f t="shared" si="6"/>
        <v>2</v>
      </c>
      <c r="AI45" s="24"/>
      <c r="AJ45" s="24"/>
      <c r="AK45" s="25"/>
      <c r="AM45" s="246"/>
      <c r="AN45" s="246"/>
      <c r="AO45" s="246"/>
      <c r="AP45" s="246"/>
      <c r="AQ45" s="246"/>
      <c r="AR45" s="246"/>
      <c r="AS45" s="246"/>
    </row>
    <row r="46" spans="2:45" s="4" customFormat="1" ht="10.5" customHeight="1">
      <c r="B46" s="537"/>
      <c r="C46" s="537"/>
      <c r="D46" s="539"/>
      <c r="E46" s="9" t="s">
        <v>54</v>
      </c>
      <c r="F46" s="74"/>
      <c r="G46" s="78">
        <v>100</v>
      </c>
      <c r="H46" s="163">
        <v>1</v>
      </c>
      <c r="I46" s="188" t="s">
        <v>99</v>
      </c>
      <c r="J46" s="193" t="s">
        <v>105</v>
      </c>
      <c r="K46" s="176" t="s">
        <v>112</v>
      </c>
      <c r="L46" s="224"/>
      <c r="M46" s="38"/>
      <c r="N46" s="142"/>
      <c r="O46" s="91"/>
      <c r="P46" s="91"/>
      <c r="Q46" s="93" t="str">
        <f t="shared" si="5"/>
        <v>◎</v>
      </c>
      <c r="R46" s="91"/>
      <c r="S46" s="91"/>
      <c r="T46" s="91"/>
      <c r="U46" s="91"/>
      <c r="V46" s="91"/>
      <c r="W46" s="91"/>
      <c r="X46" s="92"/>
      <c r="Y46" s="156">
        <f t="shared" si="7"/>
        <v>1</v>
      </c>
      <c r="Z46" s="240">
        <f t="shared" si="7"/>
        <v>1</v>
      </c>
      <c r="AA46" s="37"/>
      <c r="AB46" s="28"/>
      <c r="AC46" s="28"/>
      <c r="AD46" s="51">
        <f t="shared" si="4"/>
        <v>1</v>
      </c>
      <c r="AE46" s="28"/>
      <c r="AF46" s="38"/>
      <c r="AG46" s="60">
        <f t="shared" si="6"/>
        <v>1</v>
      </c>
      <c r="AH46" s="51">
        <f t="shared" si="6"/>
        <v>1</v>
      </c>
      <c r="AI46" s="28"/>
      <c r="AJ46" s="28"/>
      <c r="AK46" s="38"/>
      <c r="AM46" s="246"/>
      <c r="AN46" s="246"/>
      <c r="AO46" s="246"/>
      <c r="AP46" s="246"/>
      <c r="AQ46" s="246"/>
      <c r="AR46" s="246"/>
      <c r="AS46" s="246"/>
    </row>
    <row r="47" spans="2:45" s="4" customFormat="1" ht="10.5" customHeight="1">
      <c r="B47" s="537"/>
      <c r="C47" s="537"/>
      <c r="D47" s="539"/>
      <c r="E47" s="11" t="s">
        <v>74</v>
      </c>
      <c r="F47" s="80"/>
      <c r="G47" s="79">
        <v>100</v>
      </c>
      <c r="H47" s="162">
        <v>1</v>
      </c>
      <c r="I47" s="186" t="s">
        <v>99</v>
      </c>
      <c r="J47" s="185" t="s">
        <v>105</v>
      </c>
      <c r="K47" s="177" t="s">
        <v>112</v>
      </c>
      <c r="L47" s="166"/>
      <c r="M47" s="25"/>
      <c r="N47" s="119"/>
      <c r="O47" s="84"/>
      <c r="P47" s="84"/>
      <c r="Q47" s="93" t="str">
        <f t="shared" si="5"/>
        <v>◎</v>
      </c>
      <c r="R47" s="84"/>
      <c r="S47" s="84"/>
      <c r="T47" s="84"/>
      <c r="U47" s="84"/>
      <c r="V47" s="84"/>
      <c r="W47" s="84"/>
      <c r="X47" s="85"/>
      <c r="Y47" s="150">
        <f t="shared" si="7"/>
        <v>1</v>
      </c>
      <c r="Z47" s="239">
        <f t="shared" si="7"/>
        <v>1</v>
      </c>
      <c r="AA47" s="23"/>
      <c r="AB47" s="24"/>
      <c r="AC47" s="24"/>
      <c r="AD47" s="49">
        <f t="shared" si="4"/>
        <v>1</v>
      </c>
      <c r="AE47" s="24"/>
      <c r="AF47" s="25"/>
      <c r="AG47" s="56">
        <f t="shared" si="6"/>
        <v>1</v>
      </c>
      <c r="AH47" s="49">
        <f t="shared" si="6"/>
        <v>1</v>
      </c>
      <c r="AI47" s="24"/>
      <c r="AJ47" s="24"/>
      <c r="AK47" s="25"/>
    </row>
    <row r="48" spans="2:45" s="4" customFormat="1" ht="10.5" customHeight="1">
      <c r="B48" s="537"/>
      <c r="C48" s="537"/>
      <c r="D48" s="539"/>
      <c r="E48" s="9" t="s">
        <v>76</v>
      </c>
      <c r="F48" s="78"/>
      <c r="G48" s="77">
        <v>100</v>
      </c>
      <c r="H48" s="166">
        <v>2</v>
      </c>
      <c r="I48" s="188" t="s">
        <v>99</v>
      </c>
      <c r="J48" s="188" t="s">
        <v>103</v>
      </c>
      <c r="K48" s="176" t="s">
        <v>112</v>
      </c>
      <c r="L48" s="166"/>
      <c r="M48" s="25"/>
      <c r="N48" s="119"/>
      <c r="O48" s="84"/>
      <c r="P48" s="84"/>
      <c r="Q48" s="93" t="str">
        <f t="shared" si="5"/>
        <v>◎</v>
      </c>
      <c r="R48" s="84"/>
      <c r="S48" s="84"/>
      <c r="T48" s="84"/>
      <c r="U48" s="84"/>
      <c r="V48" s="84"/>
      <c r="W48" s="84"/>
      <c r="X48" s="85"/>
      <c r="Y48" s="150">
        <f t="shared" si="7"/>
        <v>2</v>
      </c>
      <c r="Z48" s="239">
        <f t="shared" si="7"/>
        <v>2</v>
      </c>
      <c r="AA48" s="23"/>
      <c r="AB48" s="24"/>
      <c r="AC48" s="24"/>
      <c r="AD48" s="49">
        <f t="shared" si="4"/>
        <v>2</v>
      </c>
      <c r="AE48" s="24"/>
      <c r="AF48" s="25"/>
      <c r="AG48" s="56">
        <f t="shared" si="6"/>
        <v>2</v>
      </c>
      <c r="AH48" s="49">
        <f t="shared" si="6"/>
        <v>2</v>
      </c>
      <c r="AI48" s="24"/>
      <c r="AJ48" s="24"/>
      <c r="AK48" s="25"/>
    </row>
    <row r="49" spans="2:50" s="4" customFormat="1" ht="10.5" customHeight="1">
      <c r="B49" s="537"/>
      <c r="C49" s="537"/>
      <c r="D49" s="539"/>
      <c r="E49" s="9" t="s">
        <v>57</v>
      </c>
      <c r="F49" s="78"/>
      <c r="G49" s="77">
        <v>100</v>
      </c>
      <c r="H49" s="166">
        <v>1</v>
      </c>
      <c r="I49" s="188" t="s">
        <v>99</v>
      </c>
      <c r="J49" s="188" t="s">
        <v>101</v>
      </c>
      <c r="K49" s="176" t="s">
        <v>112</v>
      </c>
      <c r="L49" s="166"/>
      <c r="M49" s="25"/>
      <c r="N49" s="119"/>
      <c r="O49" s="84"/>
      <c r="P49" s="84"/>
      <c r="Q49" s="93" t="str">
        <f t="shared" si="5"/>
        <v>◎</v>
      </c>
      <c r="R49" s="84"/>
      <c r="S49" s="84"/>
      <c r="T49" s="84"/>
      <c r="U49" s="84"/>
      <c r="V49" s="84"/>
      <c r="W49" s="84"/>
      <c r="X49" s="85"/>
      <c r="Y49" s="150">
        <f t="shared" si="7"/>
        <v>1</v>
      </c>
      <c r="Z49" s="239">
        <f t="shared" si="7"/>
        <v>1</v>
      </c>
      <c r="AA49" s="23"/>
      <c r="AB49" s="24"/>
      <c r="AC49" s="24"/>
      <c r="AD49" s="49">
        <f t="shared" si="4"/>
        <v>1</v>
      </c>
      <c r="AE49" s="24"/>
      <c r="AF49" s="25"/>
      <c r="AG49" s="56">
        <f t="shared" si="6"/>
        <v>1</v>
      </c>
      <c r="AH49" s="49">
        <f t="shared" si="6"/>
        <v>1</v>
      </c>
      <c r="AI49" s="24"/>
      <c r="AJ49" s="24"/>
      <c r="AK49" s="25"/>
    </row>
    <row r="50" spans="2:50" s="4" customFormat="1" ht="10.5" customHeight="1">
      <c r="B50" s="537"/>
      <c r="C50" s="537"/>
      <c r="D50" s="539"/>
      <c r="E50" s="11" t="s">
        <v>131</v>
      </c>
      <c r="F50" s="80"/>
      <c r="G50" s="79">
        <v>100</v>
      </c>
      <c r="H50" s="162">
        <v>4</v>
      </c>
      <c r="I50" s="186" t="s">
        <v>99</v>
      </c>
      <c r="J50" s="186" t="s">
        <v>103</v>
      </c>
      <c r="K50" s="177" t="s">
        <v>114</v>
      </c>
      <c r="L50" s="166"/>
      <c r="M50" s="25"/>
      <c r="N50" s="119"/>
      <c r="O50" s="84"/>
      <c r="P50" s="84"/>
      <c r="Q50" s="84"/>
      <c r="R50" s="84"/>
      <c r="S50" s="84"/>
      <c r="T50" s="93" t="str">
        <f>IF($G50&lt;60,"","◎")</f>
        <v>◎</v>
      </c>
      <c r="U50" s="86" t="str">
        <f>IF($G50&lt;60,"","○")</f>
        <v>○</v>
      </c>
      <c r="V50" s="84"/>
      <c r="W50" s="84"/>
      <c r="X50" s="85"/>
      <c r="Y50" s="150">
        <f t="shared" si="7"/>
        <v>4</v>
      </c>
      <c r="Z50" s="239">
        <f t="shared" si="7"/>
        <v>4</v>
      </c>
      <c r="AA50" s="23"/>
      <c r="AB50" s="24"/>
      <c r="AC50" s="24"/>
      <c r="AD50" s="52">
        <f t="shared" si="4"/>
        <v>4</v>
      </c>
      <c r="AE50" s="24"/>
      <c r="AF50" s="25"/>
      <c r="AG50" s="61">
        <f>IF($G50&lt;60,"",$H50)</f>
        <v>4</v>
      </c>
      <c r="AH50" s="34"/>
      <c r="AI50" s="34"/>
      <c r="AJ50" s="52">
        <f>IF($G50&lt;60,"",$H50)</f>
        <v>4</v>
      </c>
      <c r="AK50" s="35"/>
      <c r="AM50" s="247"/>
      <c r="AN50" s="247"/>
      <c r="AO50" s="247"/>
      <c r="AP50" s="247"/>
      <c r="AQ50" s="247"/>
      <c r="AR50" s="247"/>
    </row>
    <row r="51" spans="2:50" s="4" customFormat="1" ht="10.5" customHeight="1">
      <c r="B51" s="537"/>
      <c r="C51" s="537"/>
      <c r="D51" s="539"/>
      <c r="E51" s="11" t="s">
        <v>92</v>
      </c>
      <c r="F51" s="80"/>
      <c r="G51" s="79">
        <v>100</v>
      </c>
      <c r="H51" s="162">
        <v>2</v>
      </c>
      <c r="I51" s="186" t="s">
        <v>99</v>
      </c>
      <c r="J51" s="186" t="s">
        <v>105</v>
      </c>
      <c r="K51" s="177" t="s">
        <v>114</v>
      </c>
      <c r="L51" s="162"/>
      <c r="M51" s="35"/>
      <c r="N51" s="141"/>
      <c r="O51" s="96"/>
      <c r="P51" s="96"/>
      <c r="Q51" s="96"/>
      <c r="R51" s="96"/>
      <c r="S51" s="96"/>
      <c r="T51" s="108" t="str">
        <f>IF($G51&lt;60,"","◎")</f>
        <v>◎</v>
      </c>
      <c r="U51" s="96"/>
      <c r="V51" s="96"/>
      <c r="W51" s="96"/>
      <c r="X51" s="98"/>
      <c r="Y51" s="151">
        <f t="shared" si="7"/>
        <v>2</v>
      </c>
      <c r="Z51" s="268">
        <f t="shared" si="7"/>
        <v>2</v>
      </c>
      <c r="AA51" s="33"/>
      <c r="AB51" s="34"/>
      <c r="AC51" s="34"/>
      <c r="AD51" s="52">
        <f t="shared" si="4"/>
        <v>2</v>
      </c>
      <c r="AE51" s="34"/>
      <c r="AF51" s="35"/>
      <c r="AG51" s="61">
        <f>IF($G51&lt;60,"",$H51)</f>
        <v>2</v>
      </c>
      <c r="AH51" s="34"/>
      <c r="AI51" s="34"/>
      <c r="AJ51" s="52">
        <f>IF($G51&lt;60,"",$H51)</f>
        <v>2</v>
      </c>
      <c r="AK51" s="35"/>
    </row>
    <row r="52" spans="2:50" s="4" customFormat="1" ht="10.5" customHeight="1">
      <c r="B52" s="537"/>
      <c r="C52" s="537"/>
      <c r="D52" s="539"/>
      <c r="E52" s="9" t="s">
        <v>202</v>
      </c>
      <c r="F52" s="78"/>
      <c r="G52" s="135" t="s">
        <v>53</v>
      </c>
      <c r="H52" s="166">
        <v>1</v>
      </c>
      <c r="I52" s="188" t="s">
        <v>99</v>
      </c>
      <c r="J52" s="193" t="s">
        <v>103</v>
      </c>
      <c r="K52" s="176" t="s">
        <v>112</v>
      </c>
      <c r="L52" s="166"/>
      <c r="M52" s="25"/>
      <c r="N52" s="202" t="str">
        <f>IF($G52&lt;60,"","◇")</f>
        <v>◇</v>
      </c>
      <c r="O52" s="202" t="str">
        <f>IF($G52&lt;60,"","◇")</f>
        <v>◇</v>
      </c>
      <c r="P52" s="84"/>
      <c r="Q52" s="84"/>
      <c r="R52" s="84"/>
      <c r="S52" s="84"/>
      <c r="T52" s="84"/>
      <c r="U52" s="202" t="str">
        <f>IF($G52&lt;60,"","◇")</f>
        <v>◇</v>
      </c>
      <c r="V52" s="84"/>
      <c r="W52" s="84"/>
      <c r="X52" s="85"/>
      <c r="Y52" s="150">
        <f>IF($G52&lt;&gt;"○","",$H52)</f>
        <v>1</v>
      </c>
      <c r="Z52" s="239">
        <f>IF($G52&lt;&gt;"○","",$H52)</f>
        <v>1</v>
      </c>
      <c r="AA52" s="23"/>
      <c r="AB52" s="24"/>
      <c r="AC52" s="24"/>
      <c r="AD52" s="49">
        <f>IF($G52&lt;60,"",$H52)</f>
        <v>1</v>
      </c>
      <c r="AE52" s="49">
        <f>IF($G52&lt;60,"",$H52)</f>
        <v>1</v>
      </c>
      <c r="AF52" s="25"/>
      <c r="AG52" s="24"/>
      <c r="AH52" s="24"/>
      <c r="AI52" s="24"/>
      <c r="AJ52" s="24"/>
      <c r="AK52" s="53">
        <f>IF($G52&lt;60,"",$H52)</f>
        <v>1</v>
      </c>
    </row>
    <row r="53" spans="2:50" s="4" customFormat="1" ht="10.5" customHeight="1">
      <c r="B53" s="537"/>
      <c r="C53" s="537"/>
      <c r="D53" s="540"/>
      <c r="E53" s="112" t="s">
        <v>4</v>
      </c>
      <c r="F53" s="113"/>
      <c r="G53" s="114" t="s">
        <v>53</v>
      </c>
      <c r="H53" s="168">
        <v>11</v>
      </c>
      <c r="I53" s="189" t="s">
        <v>99</v>
      </c>
      <c r="J53" s="189" t="s">
        <v>104</v>
      </c>
      <c r="K53" s="190" t="s">
        <v>115</v>
      </c>
      <c r="L53" s="223"/>
      <c r="M53" s="69"/>
      <c r="N53" s="143"/>
      <c r="O53" s="100"/>
      <c r="P53" s="100"/>
      <c r="Q53" s="100"/>
      <c r="R53" s="115" t="str">
        <f>IF($G53&lt;&gt;"○","","◎")</f>
        <v>◎</v>
      </c>
      <c r="S53" s="100"/>
      <c r="T53" s="115" t="str">
        <f>IF($G53&lt;&gt;"○","","◎")</f>
        <v>◎</v>
      </c>
      <c r="U53" s="100"/>
      <c r="V53" s="100"/>
      <c r="W53" s="100"/>
      <c r="X53" s="116"/>
      <c r="Y53" s="155">
        <f>IF($G53&lt;&gt;"○","",$H53)</f>
        <v>11</v>
      </c>
      <c r="Z53" s="423">
        <f>IF($G53&lt;&gt;"○","",$H53)</f>
        <v>11</v>
      </c>
      <c r="AA53" s="70"/>
      <c r="AB53" s="39"/>
      <c r="AC53" s="39"/>
      <c r="AD53" s="68">
        <f>IF($G53&lt;&gt;"○","",$H53)</f>
        <v>11</v>
      </c>
      <c r="AE53" s="39"/>
      <c r="AF53" s="69"/>
      <c r="AG53" s="67">
        <f>IF($G53&lt;&gt;"○","",$H53)</f>
        <v>11</v>
      </c>
      <c r="AH53" s="39"/>
      <c r="AI53" s="39"/>
      <c r="AJ53" s="68">
        <f>IF($G53&lt;&gt;"○","",$H53)</f>
        <v>11</v>
      </c>
      <c r="AK53" s="69"/>
    </row>
    <row r="54" spans="2:50" s="4" customFormat="1" ht="10.5" customHeight="1">
      <c r="B54" s="537"/>
      <c r="C54" s="537"/>
      <c r="D54" s="536" t="s">
        <v>5</v>
      </c>
      <c r="E54" s="9" t="s">
        <v>230</v>
      </c>
      <c r="F54" s="74"/>
      <c r="G54" s="78">
        <v>100</v>
      </c>
      <c r="H54" s="163">
        <v>1</v>
      </c>
      <c r="I54" s="193" t="s">
        <v>5</v>
      </c>
      <c r="J54" s="194" t="s">
        <v>100</v>
      </c>
      <c r="K54" s="176" t="s">
        <v>135</v>
      </c>
      <c r="L54" s="224"/>
      <c r="M54" s="38"/>
      <c r="N54" s="119"/>
      <c r="O54" s="84"/>
      <c r="P54" s="84"/>
      <c r="Q54" s="97" t="str">
        <f t="shared" ref="Q54:Q65" si="8">IF($G54&lt;60,"","○")</f>
        <v>○</v>
      </c>
      <c r="R54" s="84"/>
      <c r="S54" s="84"/>
      <c r="T54" s="84"/>
      <c r="U54" s="84"/>
      <c r="V54" s="84"/>
      <c r="W54" s="454"/>
      <c r="X54" s="446"/>
      <c r="Y54" s="447">
        <f t="shared" ref="Y54:Z67" si="9">IF($G54&lt;60,"",$H54)</f>
        <v>1</v>
      </c>
      <c r="Z54" s="448">
        <f t="shared" si="9"/>
        <v>1</v>
      </c>
      <c r="AA54" s="449"/>
      <c r="AB54" s="450"/>
      <c r="AC54" s="450"/>
      <c r="AD54" s="451">
        <f>IF($G54&lt;60,"",$H54)</f>
        <v>1</v>
      </c>
      <c r="AE54" s="450"/>
      <c r="AF54" s="461"/>
      <c r="AG54" s="462">
        <f t="shared" ref="AG54:AH56" si="10">IF($G54&lt;60,"",$H54)</f>
        <v>1</v>
      </c>
      <c r="AH54" s="451">
        <f t="shared" si="10"/>
        <v>1</v>
      </c>
      <c r="AI54" s="450"/>
      <c r="AJ54" s="450"/>
      <c r="AK54" s="453"/>
      <c r="AL54" s="452"/>
      <c r="AM54" s="452"/>
      <c r="AN54" s="452"/>
      <c r="AO54" s="452"/>
      <c r="AP54" s="452"/>
      <c r="AQ54" s="452"/>
      <c r="AR54" s="452"/>
      <c r="AS54" s="452"/>
      <c r="AT54" s="452"/>
      <c r="AU54" s="452"/>
      <c r="AV54" s="452"/>
      <c r="AW54" s="452"/>
      <c r="AX54" s="452"/>
    </row>
    <row r="55" spans="2:50" s="4" customFormat="1" ht="10.5" customHeight="1">
      <c r="B55" s="537"/>
      <c r="C55" s="537"/>
      <c r="D55" s="537"/>
      <c r="E55" s="12" t="s">
        <v>234</v>
      </c>
      <c r="F55" s="74"/>
      <c r="G55" s="78">
        <v>100</v>
      </c>
      <c r="H55" s="163">
        <v>1</v>
      </c>
      <c r="I55" s="193" t="s">
        <v>5</v>
      </c>
      <c r="J55" s="193" t="s">
        <v>101</v>
      </c>
      <c r="K55" s="176" t="s">
        <v>112</v>
      </c>
      <c r="L55" s="166"/>
      <c r="M55" s="25"/>
      <c r="N55" s="119"/>
      <c r="O55" s="84"/>
      <c r="P55" s="84"/>
      <c r="Q55" s="97" t="str">
        <f t="shared" si="8"/>
        <v>○</v>
      </c>
      <c r="R55" s="84"/>
      <c r="S55" s="84"/>
      <c r="T55" s="84"/>
      <c r="U55" s="84"/>
      <c r="V55" s="84"/>
      <c r="W55" s="84"/>
      <c r="X55" s="85"/>
      <c r="Y55" s="150">
        <f t="shared" si="9"/>
        <v>1</v>
      </c>
      <c r="Z55" s="239">
        <f t="shared" si="9"/>
        <v>1</v>
      </c>
      <c r="AA55" s="23"/>
      <c r="AB55" s="24"/>
      <c r="AC55" s="24"/>
      <c r="AD55" s="49">
        <f t="shared" ref="AD55:AD66" si="11">IF($G55&lt;60,"",$H55)</f>
        <v>1</v>
      </c>
      <c r="AE55" s="24"/>
      <c r="AF55" s="25"/>
      <c r="AG55" s="56">
        <f t="shared" si="10"/>
        <v>1</v>
      </c>
      <c r="AH55" s="49">
        <f t="shared" si="10"/>
        <v>1</v>
      </c>
      <c r="AI55" s="49">
        <f>IF($G55&lt;60,"",$H55)</f>
        <v>1</v>
      </c>
      <c r="AJ55" s="24"/>
      <c r="AK55" s="25"/>
    </row>
    <row r="56" spans="2:50" s="4" customFormat="1" ht="10.5" customHeight="1">
      <c r="B56" s="537"/>
      <c r="C56" s="537"/>
      <c r="D56" s="537"/>
      <c r="E56" s="12" t="s">
        <v>49</v>
      </c>
      <c r="F56" s="74"/>
      <c r="G56" s="78">
        <v>100</v>
      </c>
      <c r="H56" s="163">
        <v>1</v>
      </c>
      <c r="I56" s="193" t="s">
        <v>5</v>
      </c>
      <c r="J56" s="193" t="s">
        <v>105</v>
      </c>
      <c r="K56" s="176" t="s">
        <v>112</v>
      </c>
      <c r="L56" s="166"/>
      <c r="M56" s="25"/>
      <c r="N56" s="119"/>
      <c r="O56" s="84"/>
      <c r="P56" s="84"/>
      <c r="Q56" s="97" t="str">
        <f t="shared" si="8"/>
        <v>○</v>
      </c>
      <c r="R56" s="84"/>
      <c r="S56" s="84"/>
      <c r="T56" s="84"/>
      <c r="U56" s="84"/>
      <c r="V56" s="84"/>
      <c r="W56" s="84"/>
      <c r="X56" s="85"/>
      <c r="Y56" s="150">
        <f t="shared" si="9"/>
        <v>1</v>
      </c>
      <c r="Z56" s="239">
        <f t="shared" si="9"/>
        <v>1</v>
      </c>
      <c r="AA56" s="23"/>
      <c r="AB56" s="24"/>
      <c r="AC56" s="24"/>
      <c r="AD56" s="49">
        <f t="shared" si="11"/>
        <v>1</v>
      </c>
      <c r="AE56" s="24"/>
      <c r="AF56" s="25"/>
      <c r="AG56" s="56">
        <f t="shared" si="10"/>
        <v>1</v>
      </c>
      <c r="AH56" s="49">
        <f t="shared" si="10"/>
        <v>1</v>
      </c>
      <c r="AI56" s="24"/>
      <c r="AJ56" s="24"/>
      <c r="AK56" s="25"/>
    </row>
    <row r="57" spans="2:50" s="4" customFormat="1" ht="10.5" customHeight="1">
      <c r="B57" s="537"/>
      <c r="C57" s="537"/>
      <c r="D57" s="537"/>
      <c r="E57" s="9" t="s">
        <v>58</v>
      </c>
      <c r="F57" s="74"/>
      <c r="G57" s="78">
        <v>100</v>
      </c>
      <c r="H57" s="163">
        <v>1</v>
      </c>
      <c r="I57" s="193" t="s">
        <v>5</v>
      </c>
      <c r="J57" s="194" t="s">
        <v>105</v>
      </c>
      <c r="K57" s="176" t="s">
        <v>112</v>
      </c>
      <c r="L57" s="166"/>
      <c r="M57" s="25"/>
      <c r="N57" s="119"/>
      <c r="O57" s="84"/>
      <c r="P57" s="84"/>
      <c r="Q57" s="86" t="str">
        <f t="shared" si="8"/>
        <v>○</v>
      </c>
      <c r="R57" s="84"/>
      <c r="S57" s="84"/>
      <c r="T57" s="84"/>
      <c r="U57" s="84"/>
      <c r="V57" s="84"/>
      <c r="W57" s="84"/>
      <c r="X57" s="85"/>
      <c r="Y57" s="150">
        <f t="shared" si="9"/>
        <v>1</v>
      </c>
      <c r="Z57" s="239">
        <f t="shared" si="9"/>
        <v>1</v>
      </c>
      <c r="AA57" s="23"/>
      <c r="AB57" s="24"/>
      <c r="AC57" s="24"/>
      <c r="AD57" s="49">
        <f t="shared" si="11"/>
        <v>1</v>
      </c>
      <c r="AE57" s="24"/>
      <c r="AF57" s="25"/>
      <c r="AG57" s="56">
        <f t="shared" ref="AG57:AH66" si="12">IF($G57&lt;60,"",$H57)</f>
        <v>1</v>
      </c>
      <c r="AH57" s="49">
        <f t="shared" si="12"/>
        <v>1</v>
      </c>
      <c r="AI57" s="24"/>
      <c r="AJ57" s="24"/>
      <c r="AK57" s="25"/>
    </row>
    <row r="58" spans="2:50" s="4" customFormat="1" ht="10.5" customHeight="1">
      <c r="B58" s="537"/>
      <c r="C58" s="537"/>
      <c r="D58" s="537"/>
      <c r="E58" s="9" t="s">
        <v>66</v>
      </c>
      <c r="F58" s="78"/>
      <c r="G58" s="78">
        <v>100</v>
      </c>
      <c r="H58" s="170">
        <v>2</v>
      </c>
      <c r="I58" s="193" t="s">
        <v>5</v>
      </c>
      <c r="J58" s="194" t="s">
        <v>104</v>
      </c>
      <c r="K58" s="176" t="s">
        <v>112</v>
      </c>
      <c r="L58" s="166"/>
      <c r="M58" s="25"/>
      <c r="N58" s="119"/>
      <c r="O58" s="84"/>
      <c r="P58" s="84"/>
      <c r="Q58" s="97" t="str">
        <f t="shared" si="8"/>
        <v>○</v>
      </c>
      <c r="R58" s="84"/>
      <c r="S58" s="84"/>
      <c r="T58" s="84"/>
      <c r="U58" s="84"/>
      <c r="V58" s="84"/>
      <c r="W58" s="84"/>
      <c r="X58" s="85"/>
      <c r="Y58" s="150">
        <f t="shared" si="9"/>
        <v>2</v>
      </c>
      <c r="Z58" s="239">
        <f t="shared" si="9"/>
        <v>2</v>
      </c>
      <c r="AA58" s="23"/>
      <c r="AB58" s="24"/>
      <c r="AC58" s="24"/>
      <c r="AD58" s="49">
        <f t="shared" si="11"/>
        <v>2</v>
      </c>
      <c r="AE58" s="24"/>
      <c r="AF58" s="25"/>
      <c r="AG58" s="56">
        <f t="shared" si="12"/>
        <v>2</v>
      </c>
      <c r="AH58" s="49">
        <f t="shared" si="12"/>
        <v>2</v>
      </c>
      <c r="AI58" s="24"/>
      <c r="AJ58" s="24"/>
      <c r="AK58" s="25"/>
    </row>
    <row r="59" spans="2:50" s="4" customFormat="1" ht="10.5" customHeight="1">
      <c r="B59" s="537"/>
      <c r="C59" s="537"/>
      <c r="D59" s="537"/>
      <c r="E59" s="9" t="s">
        <v>48</v>
      </c>
      <c r="F59" s="74"/>
      <c r="G59" s="78">
        <v>100</v>
      </c>
      <c r="H59" s="163">
        <v>1</v>
      </c>
      <c r="I59" s="193" t="s">
        <v>5</v>
      </c>
      <c r="J59" s="194" t="s">
        <v>106</v>
      </c>
      <c r="K59" s="176" t="s">
        <v>112</v>
      </c>
      <c r="L59" s="166"/>
      <c r="M59" s="25"/>
      <c r="N59" s="119"/>
      <c r="O59" s="84"/>
      <c r="P59" s="84"/>
      <c r="Q59" s="86" t="str">
        <f t="shared" si="8"/>
        <v>○</v>
      </c>
      <c r="R59" s="84"/>
      <c r="S59" s="84"/>
      <c r="T59" s="84"/>
      <c r="U59" s="84"/>
      <c r="V59" s="84"/>
      <c r="W59" s="84"/>
      <c r="X59" s="85"/>
      <c r="Y59" s="150">
        <f t="shared" si="9"/>
        <v>1</v>
      </c>
      <c r="Z59" s="239">
        <f t="shared" si="9"/>
        <v>1</v>
      </c>
      <c r="AA59" s="23"/>
      <c r="AB59" s="24"/>
      <c r="AC59" s="24"/>
      <c r="AD59" s="49">
        <f t="shared" si="11"/>
        <v>1</v>
      </c>
      <c r="AE59" s="24"/>
      <c r="AF59" s="25"/>
      <c r="AG59" s="56">
        <f t="shared" si="12"/>
        <v>1</v>
      </c>
      <c r="AH59" s="49">
        <f t="shared" si="12"/>
        <v>1</v>
      </c>
      <c r="AI59" s="24"/>
      <c r="AJ59" s="24"/>
      <c r="AK59" s="25"/>
    </row>
    <row r="60" spans="2:50" s="4" customFormat="1" ht="10.5" customHeight="1">
      <c r="B60" s="537"/>
      <c r="C60" s="537"/>
      <c r="D60" s="537"/>
      <c r="E60" s="9" t="s">
        <v>6</v>
      </c>
      <c r="F60" s="74"/>
      <c r="G60" s="78">
        <v>100</v>
      </c>
      <c r="H60" s="163">
        <v>1</v>
      </c>
      <c r="I60" s="193" t="s">
        <v>5</v>
      </c>
      <c r="J60" s="194" t="s">
        <v>106</v>
      </c>
      <c r="K60" s="176" t="s">
        <v>112</v>
      </c>
      <c r="L60" s="162"/>
      <c r="M60" s="35"/>
      <c r="N60" s="119"/>
      <c r="O60" s="84"/>
      <c r="P60" s="84"/>
      <c r="Q60" s="86" t="str">
        <f t="shared" si="8"/>
        <v>○</v>
      </c>
      <c r="R60" s="84"/>
      <c r="S60" s="84"/>
      <c r="T60" s="84"/>
      <c r="U60" s="84"/>
      <c r="V60" s="84"/>
      <c r="W60" s="84"/>
      <c r="X60" s="85"/>
      <c r="Y60" s="150">
        <f t="shared" si="9"/>
        <v>1</v>
      </c>
      <c r="Z60" s="239">
        <f t="shared" si="9"/>
        <v>1</v>
      </c>
      <c r="AA60" s="23"/>
      <c r="AB60" s="24"/>
      <c r="AC60" s="24"/>
      <c r="AD60" s="49">
        <f t="shared" si="11"/>
        <v>1</v>
      </c>
      <c r="AE60" s="24"/>
      <c r="AF60" s="25"/>
      <c r="AG60" s="56">
        <f t="shared" si="12"/>
        <v>1</v>
      </c>
      <c r="AH60" s="49">
        <f t="shared" si="12"/>
        <v>1</v>
      </c>
      <c r="AI60" s="24"/>
      <c r="AJ60" s="24"/>
      <c r="AK60" s="25"/>
    </row>
    <row r="61" spans="2:50" s="4" customFormat="1" ht="10.5" customHeight="1">
      <c r="B61" s="537"/>
      <c r="C61" s="537"/>
      <c r="D61" s="537"/>
      <c r="E61" s="9" t="s">
        <v>60</v>
      </c>
      <c r="F61" s="74"/>
      <c r="G61" s="78">
        <v>100</v>
      </c>
      <c r="H61" s="163">
        <v>1</v>
      </c>
      <c r="I61" s="193" t="s">
        <v>5</v>
      </c>
      <c r="J61" s="194" t="s">
        <v>106</v>
      </c>
      <c r="K61" s="176" t="s">
        <v>112</v>
      </c>
      <c r="L61" s="162"/>
      <c r="M61" s="35"/>
      <c r="N61" s="119"/>
      <c r="O61" s="84"/>
      <c r="P61" s="84"/>
      <c r="Q61" s="86" t="str">
        <f t="shared" si="8"/>
        <v>○</v>
      </c>
      <c r="R61" s="84"/>
      <c r="S61" s="84"/>
      <c r="T61" s="84"/>
      <c r="U61" s="84"/>
      <c r="V61" s="84"/>
      <c r="W61" s="84"/>
      <c r="X61" s="85"/>
      <c r="Y61" s="150">
        <f t="shared" si="9"/>
        <v>1</v>
      </c>
      <c r="Z61" s="239">
        <f t="shared" si="9"/>
        <v>1</v>
      </c>
      <c r="AA61" s="23"/>
      <c r="AB61" s="24"/>
      <c r="AC61" s="24"/>
      <c r="AD61" s="49">
        <f t="shared" si="11"/>
        <v>1</v>
      </c>
      <c r="AE61" s="24"/>
      <c r="AF61" s="25"/>
      <c r="AG61" s="56">
        <f t="shared" si="12"/>
        <v>1</v>
      </c>
      <c r="AH61" s="49">
        <f t="shared" si="12"/>
        <v>1</v>
      </c>
      <c r="AI61" s="49">
        <f>IF($G61&lt;60,"",$H61)</f>
        <v>1</v>
      </c>
      <c r="AJ61" s="24"/>
      <c r="AK61" s="25"/>
    </row>
    <row r="62" spans="2:50" s="4" customFormat="1" ht="10.5" customHeight="1">
      <c r="B62" s="537"/>
      <c r="C62" s="537"/>
      <c r="D62" s="537"/>
      <c r="E62" s="9" t="s">
        <v>75</v>
      </c>
      <c r="F62" s="74"/>
      <c r="G62" s="78">
        <v>100</v>
      </c>
      <c r="H62" s="163">
        <v>1</v>
      </c>
      <c r="I62" s="193" t="s">
        <v>5</v>
      </c>
      <c r="J62" s="194" t="s">
        <v>106</v>
      </c>
      <c r="K62" s="176" t="s">
        <v>112</v>
      </c>
      <c r="L62" s="162"/>
      <c r="M62" s="35"/>
      <c r="N62" s="119"/>
      <c r="O62" s="84"/>
      <c r="P62" s="84"/>
      <c r="Q62" s="86" t="str">
        <f t="shared" si="8"/>
        <v>○</v>
      </c>
      <c r="R62" s="84"/>
      <c r="S62" s="84"/>
      <c r="T62" s="84"/>
      <c r="U62" s="84"/>
      <c r="V62" s="84"/>
      <c r="W62" s="84"/>
      <c r="X62" s="85"/>
      <c r="Y62" s="150">
        <f t="shared" si="9"/>
        <v>1</v>
      </c>
      <c r="Z62" s="239">
        <f t="shared" si="9"/>
        <v>1</v>
      </c>
      <c r="AA62" s="23"/>
      <c r="AB62" s="24"/>
      <c r="AC62" s="24"/>
      <c r="AD62" s="49">
        <f t="shared" si="11"/>
        <v>1</v>
      </c>
      <c r="AE62" s="24"/>
      <c r="AF62" s="25"/>
      <c r="AG62" s="56">
        <f t="shared" si="12"/>
        <v>1</v>
      </c>
      <c r="AH62" s="49">
        <f t="shared" si="12"/>
        <v>1</v>
      </c>
      <c r="AI62" s="24"/>
      <c r="AJ62" s="24"/>
      <c r="AK62" s="25"/>
    </row>
    <row r="63" spans="2:50" s="4" customFormat="1" ht="10.5" customHeight="1">
      <c r="B63" s="537"/>
      <c r="C63" s="537"/>
      <c r="D63" s="537"/>
      <c r="E63" s="9" t="s">
        <v>62</v>
      </c>
      <c r="F63" s="74"/>
      <c r="G63" s="78">
        <v>100</v>
      </c>
      <c r="H63" s="163">
        <v>1</v>
      </c>
      <c r="I63" s="193" t="s">
        <v>5</v>
      </c>
      <c r="J63" s="194" t="s">
        <v>105</v>
      </c>
      <c r="K63" s="176" t="s">
        <v>112</v>
      </c>
      <c r="L63" s="166"/>
      <c r="M63" s="25"/>
      <c r="N63" s="119"/>
      <c r="O63" s="84"/>
      <c r="P63" s="84"/>
      <c r="Q63" s="86" t="str">
        <f t="shared" si="8"/>
        <v>○</v>
      </c>
      <c r="R63" s="84"/>
      <c r="S63" s="84"/>
      <c r="T63" s="84"/>
      <c r="U63" s="84"/>
      <c r="V63" s="84"/>
      <c r="W63" s="84"/>
      <c r="X63" s="85"/>
      <c r="Y63" s="150">
        <f t="shared" si="9"/>
        <v>1</v>
      </c>
      <c r="Z63" s="239">
        <f t="shared" si="9"/>
        <v>1</v>
      </c>
      <c r="AA63" s="23"/>
      <c r="AB63" s="24"/>
      <c r="AC63" s="24"/>
      <c r="AD63" s="49">
        <f t="shared" si="11"/>
        <v>1</v>
      </c>
      <c r="AE63" s="24"/>
      <c r="AF63" s="25"/>
      <c r="AG63" s="56">
        <f t="shared" si="12"/>
        <v>1</v>
      </c>
      <c r="AH63" s="49">
        <f t="shared" si="12"/>
        <v>1</v>
      </c>
      <c r="AI63" s="24"/>
      <c r="AJ63" s="24"/>
      <c r="AK63" s="25"/>
    </row>
    <row r="64" spans="2:50" ht="10.5" customHeight="1">
      <c r="B64" s="537"/>
      <c r="C64" s="537"/>
      <c r="D64" s="537"/>
      <c r="E64" s="9" t="s">
        <v>61</v>
      </c>
      <c r="F64" s="74"/>
      <c r="G64" s="78">
        <v>100</v>
      </c>
      <c r="H64" s="163">
        <v>1</v>
      </c>
      <c r="I64" s="193" t="s">
        <v>5</v>
      </c>
      <c r="J64" s="194" t="s">
        <v>106</v>
      </c>
      <c r="K64" s="176" t="s">
        <v>112</v>
      </c>
      <c r="L64" s="224"/>
      <c r="M64" s="38"/>
      <c r="N64" s="119"/>
      <c r="O64" s="84"/>
      <c r="P64" s="84"/>
      <c r="Q64" s="86" t="str">
        <f t="shared" si="8"/>
        <v>○</v>
      </c>
      <c r="R64" s="84"/>
      <c r="S64" s="84"/>
      <c r="T64" s="84"/>
      <c r="U64" s="84"/>
      <c r="V64" s="84"/>
      <c r="W64" s="84"/>
      <c r="X64" s="85"/>
      <c r="Y64" s="150">
        <f t="shared" si="9"/>
        <v>1</v>
      </c>
      <c r="Z64" s="239">
        <f t="shared" si="9"/>
        <v>1</v>
      </c>
      <c r="AA64" s="23"/>
      <c r="AB64" s="24"/>
      <c r="AC64" s="24"/>
      <c r="AD64" s="49">
        <f t="shared" si="11"/>
        <v>1</v>
      </c>
      <c r="AE64" s="24"/>
      <c r="AF64" s="25"/>
      <c r="AG64" s="56">
        <f t="shared" si="12"/>
        <v>1</v>
      </c>
      <c r="AH64" s="49">
        <f t="shared" si="12"/>
        <v>1</v>
      </c>
      <c r="AI64" s="24"/>
      <c r="AJ64" s="24"/>
      <c r="AK64" s="25"/>
      <c r="AL64" s="1"/>
    </row>
    <row r="65" spans="1:38" ht="10.5" customHeight="1">
      <c r="B65" s="537"/>
      <c r="C65" s="537"/>
      <c r="D65" s="537"/>
      <c r="E65" s="9" t="s">
        <v>59</v>
      </c>
      <c r="F65" s="74"/>
      <c r="G65" s="78">
        <v>100</v>
      </c>
      <c r="H65" s="163">
        <v>1</v>
      </c>
      <c r="I65" s="193" t="s">
        <v>5</v>
      </c>
      <c r="J65" s="194" t="s">
        <v>105</v>
      </c>
      <c r="K65" s="176" t="s">
        <v>112</v>
      </c>
      <c r="L65" s="162"/>
      <c r="M65" s="35"/>
      <c r="N65" s="119"/>
      <c r="O65" s="84"/>
      <c r="P65" s="84"/>
      <c r="Q65" s="86" t="str">
        <f t="shared" si="8"/>
        <v>○</v>
      </c>
      <c r="R65" s="84"/>
      <c r="S65" s="84"/>
      <c r="T65" s="84"/>
      <c r="U65" s="84"/>
      <c r="V65" s="84"/>
      <c r="W65" s="84"/>
      <c r="X65" s="85"/>
      <c r="Y65" s="150">
        <f t="shared" si="9"/>
        <v>1</v>
      </c>
      <c r="Z65" s="239">
        <f t="shared" si="9"/>
        <v>1</v>
      </c>
      <c r="AA65" s="23"/>
      <c r="AB65" s="24"/>
      <c r="AC65" s="24"/>
      <c r="AD65" s="49">
        <f t="shared" si="11"/>
        <v>1</v>
      </c>
      <c r="AE65" s="24"/>
      <c r="AF65" s="25"/>
      <c r="AG65" s="56">
        <f t="shared" si="12"/>
        <v>1</v>
      </c>
      <c r="AH65" s="49">
        <f t="shared" si="12"/>
        <v>1</v>
      </c>
      <c r="AI65" s="24"/>
      <c r="AJ65" s="24"/>
      <c r="AK65" s="25"/>
      <c r="AL65" s="1"/>
    </row>
    <row r="66" spans="1:38" ht="10.5" customHeight="1">
      <c r="B66" s="537"/>
      <c r="C66" s="537"/>
      <c r="D66" s="537"/>
      <c r="E66" s="9" t="s">
        <v>7</v>
      </c>
      <c r="F66" s="74"/>
      <c r="G66" s="78">
        <v>100</v>
      </c>
      <c r="H66" s="163">
        <v>1</v>
      </c>
      <c r="I66" s="193" t="s">
        <v>5</v>
      </c>
      <c r="J66" s="194" t="s">
        <v>106</v>
      </c>
      <c r="K66" s="176" t="s">
        <v>112</v>
      </c>
      <c r="L66" s="166"/>
      <c r="M66" s="25"/>
      <c r="N66" s="119"/>
      <c r="O66" s="86" t="str">
        <f>IF($G66&lt;60,"","○")</f>
        <v>○</v>
      </c>
      <c r="P66" s="84"/>
      <c r="Q66" s="84"/>
      <c r="R66" s="84"/>
      <c r="S66" s="84"/>
      <c r="T66" s="84"/>
      <c r="U66" s="84"/>
      <c r="V66" s="84"/>
      <c r="W66" s="84"/>
      <c r="X66" s="85"/>
      <c r="Y66" s="150">
        <f t="shared" si="9"/>
        <v>1</v>
      </c>
      <c r="Z66" s="172"/>
      <c r="AA66" s="23"/>
      <c r="AB66" s="24"/>
      <c r="AC66" s="24"/>
      <c r="AD66" s="49">
        <f t="shared" si="11"/>
        <v>1</v>
      </c>
      <c r="AE66" s="24"/>
      <c r="AF66" s="25"/>
      <c r="AG66" s="56">
        <f t="shared" si="12"/>
        <v>1</v>
      </c>
      <c r="AH66" s="49">
        <f t="shared" si="12"/>
        <v>1</v>
      </c>
      <c r="AI66" s="24"/>
      <c r="AJ66" s="24"/>
      <c r="AK66" s="25"/>
      <c r="AL66" s="1"/>
    </row>
    <row r="67" spans="1:38" ht="10.5" customHeight="1">
      <c r="B67" s="537"/>
      <c r="C67" s="537"/>
      <c r="D67" s="537"/>
      <c r="E67" s="420" t="s">
        <v>192</v>
      </c>
      <c r="F67" s="76"/>
      <c r="G67" s="78">
        <v>100</v>
      </c>
      <c r="H67" s="170">
        <v>1</v>
      </c>
      <c r="I67" s="193" t="s">
        <v>5</v>
      </c>
      <c r="J67" s="194" t="s">
        <v>105</v>
      </c>
      <c r="K67" s="176" t="s">
        <v>112</v>
      </c>
      <c r="L67" s="421"/>
      <c r="M67" s="111"/>
      <c r="N67" s="141"/>
      <c r="O67" s="96"/>
      <c r="P67" s="96"/>
      <c r="Q67" s="86" t="str">
        <f>IF($G67&lt;60,"","○")</f>
        <v>○</v>
      </c>
      <c r="R67" s="96"/>
      <c r="S67" s="96"/>
      <c r="T67" s="96"/>
      <c r="U67" s="96"/>
      <c r="V67" s="96"/>
      <c r="W67" s="96"/>
      <c r="X67" s="98"/>
      <c r="Y67" s="150">
        <f t="shared" si="9"/>
        <v>1</v>
      </c>
      <c r="Z67" s="239">
        <f t="shared" si="9"/>
        <v>1</v>
      </c>
      <c r="AA67" s="33"/>
      <c r="AB67" s="34"/>
      <c r="AC67" s="34"/>
      <c r="AD67" s="124">
        <f>IF($G67&lt;60,"",$H67)</f>
        <v>1</v>
      </c>
      <c r="AE67" s="124">
        <f>IF($G67&lt;60,"",$H67)</f>
        <v>1</v>
      </c>
      <c r="AF67" s="35"/>
      <c r="AG67" s="220"/>
      <c r="AH67" s="125"/>
      <c r="AI67" s="34"/>
      <c r="AJ67" s="422"/>
      <c r="AK67" s="58">
        <f>IF($G67&lt;60,"",$H67)</f>
        <v>1</v>
      </c>
      <c r="AL67" s="1"/>
    </row>
    <row r="68" spans="1:38" ht="10.5" customHeight="1">
      <c r="B68" s="537"/>
      <c r="C68" s="537"/>
      <c r="D68" s="547"/>
      <c r="E68" s="11" t="s">
        <v>8</v>
      </c>
      <c r="F68" s="206"/>
      <c r="G68" s="204" t="s">
        <v>53</v>
      </c>
      <c r="H68" s="171">
        <v>1</v>
      </c>
      <c r="I68" s="195" t="s">
        <v>5</v>
      </c>
      <c r="J68" s="196" t="s">
        <v>100</v>
      </c>
      <c r="K68" s="198" t="s">
        <v>118</v>
      </c>
      <c r="L68" s="162"/>
      <c r="M68" s="35"/>
      <c r="N68" s="141"/>
      <c r="O68" s="96"/>
      <c r="P68" s="96"/>
      <c r="Q68" s="96"/>
      <c r="R68" s="96"/>
      <c r="S68" s="96"/>
      <c r="T68" s="96"/>
      <c r="U68" s="97" t="str">
        <f>IF($G68&lt;&gt;"○","","○")</f>
        <v>○</v>
      </c>
      <c r="V68" s="96"/>
      <c r="W68" s="96"/>
      <c r="X68" s="98"/>
      <c r="Y68" s="151">
        <f>IF($G68&lt;&gt;"○","",$H68)</f>
        <v>1</v>
      </c>
      <c r="Z68" s="239">
        <f>IF($G68&lt;&gt;"○","",$H68)</f>
        <v>1</v>
      </c>
      <c r="AA68" s="123"/>
      <c r="AB68" s="125"/>
      <c r="AC68" s="125"/>
      <c r="AD68" s="124">
        <f>IF($G68&lt;&gt;"○","",$H68)</f>
        <v>1</v>
      </c>
      <c r="AE68" s="124">
        <f>IF($G68&lt;&gt;"○","",$H68)</f>
        <v>1</v>
      </c>
      <c r="AF68" s="126"/>
      <c r="AG68" s="220"/>
      <c r="AH68" s="125"/>
      <c r="AI68" s="125"/>
      <c r="AJ68" s="65"/>
      <c r="AK68" s="58">
        <f>IF($G68&lt;&gt;"○","",$H68)</f>
        <v>1</v>
      </c>
      <c r="AL68" s="1"/>
    </row>
    <row r="69" spans="1:38" ht="10.5" customHeight="1">
      <c r="A69" s="63"/>
      <c r="B69" s="536" t="s">
        <v>9</v>
      </c>
      <c r="C69" s="536" t="s">
        <v>2</v>
      </c>
      <c r="D69" s="538" t="s">
        <v>13</v>
      </c>
      <c r="E69" s="269" t="s">
        <v>185</v>
      </c>
      <c r="F69" s="270"/>
      <c r="G69" s="271">
        <v>100</v>
      </c>
      <c r="H69" s="272">
        <v>2</v>
      </c>
      <c r="I69" s="273" t="s">
        <v>119</v>
      </c>
      <c r="J69" s="273" t="s">
        <v>109</v>
      </c>
      <c r="K69" s="274" t="s">
        <v>112</v>
      </c>
      <c r="L69" s="275">
        <f t="shared" ref="L69:M71" si="13">IF($G69&lt;60,"",$H69)</f>
        <v>2</v>
      </c>
      <c r="M69" s="229">
        <f t="shared" si="13"/>
        <v>2</v>
      </c>
      <c r="N69" s="99" t="str">
        <f>IF($G69&lt;60,"","◎")</f>
        <v>◎</v>
      </c>
      <c r="O69" s="276"/>
      <c r="P69" s="276"/>
      <c r="Q69" s="276"/>
      <c r="R69" s="276"/>
      <c r="S69" s="276"/>
      <c r="T69" s="276"/>
      <c r="U69" s="276"/>
      <c r="V69" s="276"/>
      <c r="W69" s="276"/>
      <c r="X69" s="277"/>
      <c r="Y69" s="278">
        <f t="shared" ref="Y69:Z84" si="14">IF($G69&lt;60,"",$H69)</f>
        <v>2</v>
      </c>
      <c r="Z69" s="272"/>
      <c r="AA69" s="280">
        <f>IF($G69&lt;60,"",$H69)</f>
        <v>2</v>
      </c>
      <c r="AB69" s="281"/>
      <c r="AC69" s="281"/>
      <c r="AD69" s="281"/>
      <c r="AE69" s="282">
        <f t="shared" ref="AE69:AE76" si="15">IF($G69&lt;60,"",$H69)</f>
        <v>2</v>
      </c>
      <c r="AF69" s="283"/>
      <c r="AG69" s="284"/>
      <c r="AH69" s="281"/>
      <c r="AI69" s="281"/>
      <c r="AJ69" s="281"/>
      <c r="AK69" s="283"/>
      <c r="AL69" s="1"/>
    </row>
    <row r="70" spans="1:38" ht="10.5" customHeight="1">
      <c r="A70" s="4"/>
      <c r="B70" s="537"/>
      <c r="C70" s="537"/>
      <c r="D70" s="539"/>
      <c r="E70" s="262" t="s">
        <v>161</v>
      </c>
      <c r="F70" s="209"/>
      <c r="G70" s="74">
        <v>100</v>
      </c>
      <c r="H70" s="167">
        <v>1</v>
      </c>
      <c r="I70" s="188" t="s">
        <v>99</v>
      </c>
      <c r="J70" s="188" t="s">
        <v>163</v>
      </c>
      <c r="K70" s="176" t="s">
        <v>113</v>
      </c>
      <c r="L70" s="227">
        <f t="shared" si="13"/>
        <v>1</v>
      </c>
      <c r="M70" s="232">
        <f t="shared" si="13"/>
        <v>1</v>
      </c>
      <c r="N70" s="119"/>
      <c r="O70" s="84"/>
      <c r="P70" s="84"/>
      <c r="Q70" s="84"/>
      <c r="R70" s="84"/>
      <c r="S70" s="93" t="str">
        <f>IF($G70&lt;60,"","◎")</f>
        <v>◎</v>
      </c>
      <c r="T70" s="84"/>
      <c r="U70" s="84"/>
      <c r="V70" s="84"/>
      <c r="W70" s="84"/>
      <c r="X70" s="85"/>
      <c r="Y70" s="150">
        <f t="shared" si="14"/>
        <v>1</v>
      </c>
      <c r="Z70" s="167"/>
      <c r="AA70" s="56">
        <f>IF($G70&lt;60,"",$H70)</f>
        <v>1</v>
      </c>
      <c r="AB70" s="24"/>
      <c r="AC70" s="24"/>
      <c r="AD70" s="24"/>
      <c r="AE70" s="49">
        <f t="shared" si="15"/>
        <v>1</v>
      </c>
      <c r="AF70" s="53">
        <f>IF($G70&lt;60,"",$H70)</f>
        <v>1</v>
      </c>
      <c r="AG70" s="23"/>
      <c r="AH70" s="24"/>
      <c r="AI70" s="24"/>
      <c r="AJ70" s="24"/>
      <c r="AK70" s="25"/>
      <c r="AL70" s="1"/>
    </row>
    <row r="71" spans="1:38" ht="10.5" customHeight="1">
      <c r="A71" s="4"/>
      <c r="B71" s="537"/>
      <c r="C71" s="537"/>
      <c r="D71" s="540"/>
      <c r="E71" s="285" t="s">
        <v>186</v>
      </c>
      <c r="F71" s="206"/>
      <c r="G71" s="76">
        <v>100</v>
      </c>
      <c r="H71" s="161">
        <v>2</v>
      </c>
      <c r="I71" s="185" t="s">
        <v>99</v>
      </c>
      <c r="J71" s="186" t="s">
        <v>134</v>
      </c>
      <c r="K71" s="177" t="s">
        <v>135</v>
      </c>
      <c r="L71" s="228">
        <f t="shared" si="13"/>
        <v>2</v>
      </c>
      <c r="M71" s="266">
        <f t="shared" si="13"/>
        <v>2</v>
      </c>
      <c r="N71" s="286"/>
      <c r="O71" s="287"/>
      <c r="P71" s="108" t="str">
        <f>IF($G71&lt;60,"","◎")</f>
        <v>◎</v>
      </c>
      <c r="Q71" s="287"/>
      <c r="R71" s="287"/>
      <c r="S71" s="287"/>
      <c r="T71" s="287"/>
      <c r="U71" s="287"/>
      <c r="V71" s="287"/>
      <c r="W71" s="287"/>
      <c r="X71" s="288"/>
      <c r="Y71" s="151">
        <f t="shared" si="14"/>
        <v>2</v>
      </c>
      <c r="Z71" s="268">
        <f>IF($G71&lt;60,"",$H71)</f>
        <v>2</v>
      </c>
      <c r="AA71" s="61">
        <f>IF($G71&lt;60,"",$H71)</f>
        <v>2</v>
      </c>
      <c r="AB71" s="289">
        <f>IF($G71&lt;60,"",$H71)</f>
        <v>2</v>
      </c>
      <c r="AC71" s="34"/>
      <c r="AD71" s="289">
        <f>IF($G71&lt;60,"",$H71)</f>
        <v>2</v>
      </c>
      <c r="AE71" s="52">
        <f t="shared" si="15"/>
        <v>2</v>
      </c>
      <c r="AF71" s="35"/>
      <c r="AG71" s="33"/>
      <c r="AH71" s="34"/>
      <c r="AI71" s="34"/>
      <c r="AJ71" s="34"/>
      <c r="AK71" s="290">
        <f>IF($G71&lt;60,"",$H71)</f>
        <v>2</v>
      </c>
      <c r="AL71" s="1"/>
    </row>
    <row r="72" spans="1:38" ht="10.5" customHeight="1">
      <c r="A72" s="4"/>
      <c r="B72" s="537"/>
      <c r="C72" s="537"/>
      <c r="D72" s="548" t="s">
        <v>5</v>
      </c>
      <c r="E72" s="291" t="s">
        <v>162</v>
      </c>
      <c r="F72" s="211"/>
      <c r="G72" s="73">
        <v>100</v>
      </c>
      <c r="H72" s="165">
        <v>1</v>
      </c>
      <c r="I72" s="191" t="s">
        <v>5</v>
      </c>
      <c r="J72" s="191" t="s">
        <v>164</v>
      </c>
      <c r="K72" s="178" t="s">
        <v>113</v>
      </c>
      <c r="L72" s="225">
        <f>IF($G72&lt;60,"",$H72)</f>
        <v>1</v>
      </c>
      <c r="M72" s="233"/>
      <c r="N72" s="292"/>
      <c r="O72" s="81"/>
      <c r="P72" s="81"/>
      <c r="Q72" s="81"/>
      <c r="R72" s="81"/>
      <c r="S72" s="82" t="str">
        <f>IF($G72&lt;60,"","○")</f>
        <v>○</v>
      </c>
      <c r="T72" s="81"/>
      <c r="U72" s="81"/>
      <c r="V72" s="81"/>
      <c r="W72" s="81"/>
      <c r="X72" s="293"/>
      <c r="Y72" s="152">
        <f t="shared" si="14"/>
        <v>1</v>
      </c>
      <c r="Z72" s="165"/>
      <c r="AA72" s="225">
        <f>IF($G72&lt;60,"",$H72)</f>
        <v>1</v>
      </c>
      <c r="AB72" s="21"/>
      <c r="AC72" s="21"/>
      <c r="AD72" s="21"/>
      <c r="AE72" s="48">
        <f t="shared" si="15"/>
        <v>1</v>
      </c>
      <c r="AF72" s="294">
        <f>IF($G72&lt;60,"",$H72)</f>
        <v>1</v>
      </c>
      <c r="AG72" s="20"/>
      <c r="AH72" s="21"/>
      <c r="AI72" s="21"/>
      <c r="AJ72" s="21"/>
      <c r="AK72" s="22"/>
      <c r="AL72" s="1"/>
    </row>
    <row r="73" spans="1:38" ht="10.5" customHeight="1">
      <c r="A73" s="4"/>
      <c r="B73" s="537"/>
      <c r="C73" s="537"/>
      <c r="D73" s="548"/>
      <c r="E73" s="295" t="s">
        <v>187</v>
      </c>
      <c r="F73" s="296"/>
      <c r="G73" s="74">
        <v>100</v>
      </c>
      <c r="H73" s="297">
        <v>2</v>
      </c>
      <c r="I73" s="298" t="s">
        <v>5</v>
      </c>
      <c r="J73" s="298" t="s">
        <v>163</v>
      </c>
      <c r="K73" s="299" t="s">
        <v>112</v>
      </c>
      <c r="L73" s="227">
        <f>IF($G73&lt;60,"",$H73)</f>
        <v>2</v>
      </c>
      <c r="M73" s="300"/>
      <c r="N73" s="301"/>
      <c r="O73" s="302"/>
      <c r="P73" s="86" t="str">
        <f>IF($G73&lt;60,"","○")</f>
        <v>○</v>
      </c>
      <c r="Q73" s="302"/>
      <c r="R73" s="302"/>
      <c r="S73" s="302"/>
      <c r="T73" s="302"/>
      <c r="U73" s="302"/>
      <c r="V73" s="302"/>
      <c r="W73" s="302"/>
      <c r="X73" s="303"/>
      <c r="Y73" s="150">
        <f t="shared" si="14"/>
        <v>2</v>
      </c>
      <c r="Z73" s="239">
        <f>IF($G73&lt;60,"",$H73)</f>
        <v>2</v>
      </c>
      <c r="AA73" s="56">
        <f t="shared" ref="AA73:AC85" si="16">IF($G73&lt;60,"",$H73)</f>
        <v>2</v>
      </c>
      <c r="AB73" s="49">
        <f t="shared" si="16"/>
        <v>2</v>
      </c>
      <c r="AC73" s="24"/>
      <c r="AD73" s="49">
        <f t="shared" ref="AD73:AE86" si="17">IF($G73&lt;60,"",$H73)</f>
        <v>2</v>
      </c>
      <c r="AE73" s="49">
        <f t="shared" si="15"/>
        <v>2</v>
      </c>
      <c r="AF73" s="300"/>
      <c r="AG73" s="304"/>
      <c r="AH73" s="305"/>
      <c r="AI73" s="305"/>
      <c r="AJ73" s="305"/>
      <c r="AK73" s="53">
        <f t="shared" ref="AK73:AK81" si="18">IF($G73&lt;60,"",$H73)</f>
        <v>2</v>
      </c>
      <c r="AL73" s="1"/>
    </row>
    <row r="74" spans="1:38" ht="10.5" customHeight="1">
      <c r="A74" s="4"/>
      <c r="B74" s="537"/>
      <c r="C74" s="547"/>
      <c r="D74" s="548"/>
      <c r="E74" s="146" t="s">
        <v>90</v>
      </c>
      <c r="F74" s="210"/>
      <c r="G74" s="120">
        <v>100</v>
      </c>
      <c r="H74" s="172">
        <v>2</v>
      </c>
      <c r="I74" s="197" t="s">
        <v>5</v>
      </c>
      <c r="J74" s="197" t="s">
        <v>110</v>
      </c>
      <c r="K74" s="184" t="s">
        <v>112</v>
      </c>
      <c r="L74" s="234">
        <f>IF($G74&lt;60,"",$H74)</f>
        <v>2</v>
      </c>
      <c r="M74" s="306"/>
      <c r="N74" s="148"/>
      <c r="O74" s="104"/>
      <c r="P74" s="101" t="str">
        <f>IF($G74&lt;60,"","○")</f>
        <v>○</v>
      </c>
      <c r="Q74" s="104"/>
      <c r="R74" s="104"/>
      <c r="S74" s="104"/>
      <c r="T74" s="104"/>
      <c r="U74" s="104"/>
      <c r="V74" s="104"/>
      <c r="W74" s="104"/>
      <c r="X74" s="105"/>
      <c r="Y74" s="153">
        <f t="shared" si="14"/>
        <v>2</v>
      </c>
      <c r="Z74" s="429">
        <f>IF($G74&lt;60,"",$H74)</f>
        <v>2</v>
      </c>
      <c r="AA74" s="147">
        <f t="shared" si="16"/>
        <v>2</v>
      </c>
      <c r="AB74" s="122">
        <f t="shared" si="16"/>
        <v>2</v>
      </c>
      <c r="AC74" s="118"/>
      <c r="AD74" s="122">
        <f t="shared" si="17"/>
        <v>2</v>
      </c>
      <c r="AE74" s="122">
        <f t="shared" si="15"/>
        <v>2</v>
      </c>
      <c r="AF74" s="111"/>
      <c r="AG74" s="121"/>
      <c r="AH74" s="118"/>
      <c r="AI74" s="118"/>
      <c r="AJ74" s="118"/>
      <c r="AK74" s="263">
        <f t="shared" si="18"/>
        <v>2</v>
      </c>
      <c r="AL74" s="1"/>
    </row>
    <row r="75" spans="1:38" ht="10.5" customHeight="1">
      <c r="A75" s="4"/>
      <c r="B75" s="537"/>
      <c r="C75" s="549" t="s">
        <v>126</v>
      </c>
      <c r="D75" s="536" t="s">
        <v>77</v>
      </c>
      <c r="E75" s="430" t="s">
        <v>10</v>
      </c>
      <c r="F75" s="211"/>
      <c r="G75" s="73">
        <v>100</v>
      </c>
      <c r="H75" s="165">
        <v>2</v>
      </c>
      <c r="I75" s="187" t="s">
        <v>99</v>
      </c>
      <c r="J75" s="187" t="s">
        <v>108</v>
      </c>
      <c r="K75" s="178" t="s">
        <v>112</v>
      </c>
      <c r="L75" s="225">
        <f>IF($G75&lt;60,"",$H75)</f>
        <v>2</v>
      </c>
      <c r="M75" s="229">
        <f>IF($G75&lt;60,"",$H75)</f>
        <v>2</v>
      </c>
      <c r="N75" s="138" t="str">
        <f>IF($G75&lt;60,"","◎")</f>
        <v>◎</v>
      </c>
      <c r="O75" s="81"/>
      <c r="P75" s="82" t="str">
        <f>IF($G75&lt;60,"","○")</f>
        <v>○</v>
      </c>
      <c r="Q75" s="81"/>
      <c r="R75" s="81"/>
      <c r="S75" s="81"/>
      <c r="T75" s="81"/>
      <c r="U75" s="81"/>
      <c r="V75" s="81"/>
      <c r="W75" s="81"/>
      <c r="X75" s="89"/>
      <c r="Y75" s="152">
        <f t="shared" si="14"/>
        <v>2</v>
      </c>
      <c r="Z75" s="315">
        <f>IF($G75&lt;60,"",$H75)</f>
        <v>2</v>
      </c>
      <c r="AA75" s="57">
        <f t="shared" si="16"/>
        <v>2</v>
      </c>
      <c r="AB75" s="48">
        <f t="shared" si="16"/>
        <v>2</v>
      </c>
      <c r="AC75" s="21"/>
      <c r="AD75" s="48">
        <f t="shared" si="17"/>
        <v>2</v>
      </c>
      <c r="AE75" s="48">
        <f t="shared" si="15"/>
        <v>2</v>
      </c>
      <c r="AF75" s="22"/>
      <c r="AG75" s="20"/>
      <c r="AH75" s="21"/>
      <c r="AI75" s="21"/>
      <c r="AJ75" s="21"/>
      <c r="AK75" s="62">
        <f t="shared" si="18"/>
        <v>2</v>
      </c>
      <c r="AL75" s="1"/>
    </row>
    <row r="76" spans="1:38" ht="10.5" customHeight="1">
      <c r="A76" s="4"/>
      <c r="B76" s="537"/>
      <c r="C76" s="550"/>
      <c r="D76" s="537"/>
      <c r="E76" s="307" t="s">
        <v>176</v>
      </c>
      <c r="F76" s="209"/>
      <c r="G76" s="74">
        <v>100</v>
      </c>
      <c r="H76" s="167">
        <v>2</v>
      </c>
      <c r="I76" s="188" t="s">
        <v>99</v>
      </c>
      <c r="J76" s="188" t="s">
        <v>109</v>
      </c>
      <c r="K76" s="176" t="s">
        <v>112</v>
      </c>
      <c r="L76" s="227">
        <f t="shared" ref="L76:M85" si="19">IF($G76&lt;60,"",$H76)</f>
        <v>2</v>
      </c>
      <c r="M76" s="232">
        <f t="shared" si="19"/>
        <v>2</v>
      </c>
      <c r="N76" s="119"/>
      <c r="O76" s="86" t="str">
        <f>IF($G76&lt;60,"","○")</f>
        <v>○</v>
      </c>
      <c r="P76" s="84"/>
      <c r="Q76" s="84"/>
      <c r="R76" s="84"/>
      <c r="S76" s="84"/>
      <c r="T76" s="84"/>
      <c r="U76" s="84"/>
      <c r="V76" s="84"/>
      <c r="W76" s="93" t="str">
        <f>IF($G76&lt;60,"","◎")</f>
        <v>◎</v>
      </c>
      <c r="X76" s="85"/>
      <c r="Y76" s="150">
        <f t="shared" si="14"/>
        <v>2</v>
      </c>
      <c r="Z76" s="239">
        <f>IF($G76&lt;60,"",$H76)</f>
        <v>2</v>
      </c>
      <c r="AA76" s="56">
        <f t="shared" si="16"/>
        <v>2</v>
      </c>
      <c r="AB76" s="49">
        <f t="shared" si="16"/>
        <v>2</v>
      </c>
      <c r="AC76" s="24"/>
      <c r="AD76" s="49">
        <f t="shared" si="17"/>
        <v>2</v>
      </c>
      <c r="AE76" s="49">
        <f t="shared" si="15"/>
        <v>2</v>
      </c>
      <c r="AF76" s="25"/>
      <c r="AG76" s="23"/>
      <c r="AH76" s="24"/>
      <c r="AI76" s="24"/>
      <c r="AJ76" s="24"/>
      <c r="AK76" s="53">
        <f t="shared" si="18"/>
        <v>2</v>
      </c>
      <c r="AL76" s="1"/>
    </row>
    <row r="77" spans="1:38" ht="10.5" customHeight="1">
      <c r="A77" s="4"/>
      <c r="B77" s="537"/>
      <c r="C77" s="550"/>
      <c r="D77" s="547"/>
      <c r="E77" s="117" t="s">
        <v>133</v>
      </c>
      <c r="F77" s="208"/>
      <c r="G77" s="76">
        <v>100</v>
      </c>
      <c r="H77" s="161">
        <v>2</v>
      </c>
      <c r="I77" s="197" t="s">
        <v>99</v>
      </c>
      <c r="J77" s="186" t="s">
        <v>110</v>
      </c>
      <c r="K77" s="177" t="s">
        <v>112</v>
      </c>
      <c r="L77" s="228">
        <f t="shared" si="19"/>
        <v>2</v>
      </c>
      <c r="M77" s="266">
        <f t="shared" si="19"/>
        <v>2</v>
      </c>
      <c r="N77" s="141"/>
      <c r="O77" s="96"/>
      <c r="P77" s="96"/>
      <c r="Q77" s="96"/>
      <c r="R77" s="96"/>
      <c r="S77" s="96"/>
      <c r="T77" s="96"/>
      <c r="U77" s="96"/>
      <c r="V77" s="96"/>
      <c r="W77" s="108" t="str">
        <f>IF($G77&lt;60,"","◎")</f>
        <v>◎</v>
      </c>
      <c r="X77" s="98"/>
      <c r="Y77" s="151">
        <f t="shared" si="14"/>
        <v>2</v>
      </c>
      <c r="Z77" s="268">
        <f>IF($G77&lt;60,"",$H77)</f>
        <v>2</v>
      </c>
      <c r="AA77" s="61">
        <f t="shared" si="16"/>
        <v>2</v>
      </c>
      <c r="AB77" s="52">
        <f t="shared" si="16"/>
        <v>2</v>
      </c>
      <c r="AC77" s="34"/>
      <c r="AD77" s="52">
        <f t="shared" si="17"/>
        <v>2</v>
      </c>
      <c r="AE77" s="52">
        <f>IF($G77&lt;60,"",$H77)</f>
        <v>2</v>
      </c>
      <c r="AF77" s="35"/>
      <c r="AG77" s="220"/>
      <c r="AH77" s="34"/>
      <c r="AI77" s="34"/>
      <c r="AJ77" s="34"/>
      <c r="AK77" s="58">
        <f t="shared" si="18"/>
        <v>2</v>
      </c>
      <c r="AL77" s="1"/>
    </row>
    <row r="78" spans="1:38" ht="10.5" customHeight="1">
      <c r="A78" s="4"/>
      <c r="B78" s="537"/>
      <c r="C78" s="550"/>
      <c r="D78" s="552" t="s">
        <v>5</v>
      </c>
      <c r="E78" s="308" t="s">
        <v>11</v>
      </c>
      <c r="F78" s="211"/>
      <c r="G78" s="73">
        <v>100</v>
      </c>
      <c r="H78" s="165">
        <v>2</v>
      </c>
      <c r="I78" s="309" t="s">
        <v>5</v>
      </c>
      <c r="J78" s="187" t="s">
        <v>108</v>
      </c>
      <c r="K78" s="178" t="s">
        <v>112</v>
      </c>
      <c r="L78" s="225">
        <f t="shared" si="19"/>
        <v>2</v>
      </c>
      <c r="M78" s="310"/>
      <c r="N78" s="311"/>
      <c r="O78" s="312"/>
      <c r="P78" s="313" t="str">
        <f>IF($G78&lt;60,"","○")</f>
        <v>○</v>
      </c>
      <c r="Q78" s="312"/>
      <c r="R78" s="312"/>
      <c r="S78" s="312"/>
      <c r="T78" s="312"/>
      <c r="U78" s="312"/>
      <c r="V78" s="312"/>
      <c r="W78" s="312"/>
      <c r="X78" s="314"/>
      <c r="Y78" s="152">
        <f t="shared" si="14"/>
        <v>2</v>
      </c>
      <c r="Z78" s="315">
        <f t="shared" si="14"/>
        <v>2</v>
      </c>
      <c r="AA78" s="57">
        <f t="shared" si="16"/>
        <v>2</v>
      </c>
      <c r="AB78" s="48">
        <f t="shared" si="16"/>
        <v>2</v>
      </c>
      <c r="AC78" s="21"/>
      <c r="AD78" s="48">
        <f t="shared" si="17"/>
        <v>2</v>
      </c>
      <c r="AE78" s="48">
        <f t="shared" si="17"/>
        <v>2</v>
      </c>
      <c r="AF78" s="22"/>
      <c r="AG78" s="20"/>
      <c r="AH78" s="21"/>
      <c r="AI78" s="21"/>
      <c r="AJ78" s="21"/>
      <c r="AK78" s="62">
        <f t="shared" si="18"/>
        <v>2</v>
      </c>
      <c r="AL78" s="1"/>
    </row>
    <row r="79" spans="1:38" ht="10.5" customHeight="1">
      <c r="A79" s="4"/>
      <c r="B79" s="537"/>
      <c r="C79" s="550"/>
      <c r="D79" s="553"/>
      <c r="E79" s="316" t="s">
        <v>177</v>
      </c>
      <c r="F79" s="213"/>
      <c r="G79" s="75">
        <v>100</v>
      </c>
      <c r="H79" s="169">
        <v>2</v>
      </c>
      <c r="I79" s="173" t="s">
        <v>5</v>
      </c>
      <c r="J79" s="173" t="s">
        <v>107</v>
      </c>
      <c r="K79" s="192" t="s">
        <v>178</v>
      </c>
      <c r="L79" s="226">
        <f t="shared" si="19"/>
        <v>2</v>
      </c>
      <c r="M79" s="38"/>
      <c r="N79" s="142"/>
      <c r="O79" s="317"/>
      <c r="P79" s="91"/>
      <c r="Q79" s="91"/>
      <c r="R79" s="318"/>
      <c r="S79" s="91"/>
      <c r="T79" s="91"/>
      <c r="U79" s="91"/>
      <c r="V79" s="91"/>
      <c r="W79" s="86" t="str">
        <f>IF($G79&lt;60,"","○")</f>
        <v>○</v>
      </c>
      <c r="X79" s="92"/>
      <c r="Y79" s="156">
        <f>IF($G79&lt;60,"",$H79)</f>
        <v>2</v>
      </c>
      <c r="Z79" s="240">
        <f>IF($G79&lt;60,"",$H79)</f>
        <v>2</v>
      </c>
      <c r="AA79" s="60">
        <f t="shared" si="16"/>
        <v>2</v>
      </c>
      <c r="AB79" s="51">
        <f t="shared" si="16"/>
        <v>2</v>
      </c>
      <c r="AC79" s="72"/>
      <c r="AD79" s="51">
        <f t="shared" si="17"/>
        <v>2</v>
      </c>
      <c r="AE79" s="51">
        <f>IF($G79&lt;60,"",$H79)</f>
        <v>2</v>
      </c>
      <c r="AF79" s="38"/>
      <c r="AG79" s="37"/>
      <c r="AH79" s="28"/>
      <c r="AI79" s="28"/>
      <c r="AJ79" s="28"/>
      <c r="AK79" s="127">
        <f t="shared" si="18"/>
        <v>2</v>
      </c>
      <c r="AL79" s="1"/>
    </row>
    <row r="80" spans="1:38" ht="10.5" customHeight="1">
      <c r="A80" s="4"/>
      <c r="B80" s="537"/>
      <c r="C80" s="550"/>
      <c r="D80" s="553"/>
      <c r="E80" s="319" t="s">
        <v>201</v>
      </c>
      <c r="F80" s="320"/>
      <c r="G80" s="321">
        <v>100</v>
      </c>
      <c r="H80" s="322">
        <v>2</v>
      </c>
      <c r="I80" s="323" t="s">
        <v>5</v>
      </c>
      <c r="J80" s="323" t="s">
        <v>109</v>
      </c>
      <c r="K80" s="324" t="s">
        <v>112</v>
      </c>
      <c r="L80" s="325">
        <f t="shared" si="19"/>
        <v>2</v>
      </c>
      <c r="M80" s="326"/>
      <c r="N80" s="327"/>
      <c r="O80" s="328"/>
      <c r="P80" s="302"/>
      <c r="Q80" s="302"/>
      <c r="R80" s="329"/>
      <c r="S80" s="302"/>
      <c r="T80" s="302"/>
      <c r="U80" s="302"/>
      <c r="V80" s="302"/>
      <c r="W80" s="86" t="str">
        <f>IF($G80&lt;60,"","○")</f>
        <v>○</v>
      </c>
      <c r="X80" s="303"/>
      <c r="Y80" s="330">
        <f t="shared" si="14"/>
        <v>2</v>
      </c>
      <c r="Z80" s="331">
        <f t="shared" si="14"/>
        <v>2</v>
      </c>
      <c r="AA80" s="332">
        <f t="shared" si="16"/>
        <v>2</v>
      </c>
      <c r="AB80" s="333">
        <f t="shared" si="16"/>
        <v>2</v>
      </c>
      <c r="AC80" s="334"/>
      <c r="AD80" s="333">
        <f t="shared" si="17"/>
        <v>2</v>
      </c>
      <c r="AE80" s="333">
        <f>IF($G80&lt;60,"",$H80)</f>
        <v>2</v>
      </c>
      <c r="AF80" s="335"/>
      <c r="AG80" s="304"/>
      <c r="AH80" s="305"/>
      <c r="AI80" s="305"/>
      <c r="AJ80" s="305"/>
      <c r="AK80" s="336">
        <f t="shared" si="18"/>
        <v>2</v>
      </c>
      <c r="AL80" s="1"/>
    </row>
    <row r="81" spans="1:38" ht="10.5" customHeight="1">
      <c r="A81" s="4"/>
      <c r="B81" s="537"/>
      <c r="C81" s="551"/>
      <c r="D81" s="554"/>
      <c r="E81" s="337" t="s">
        <v>188</v>
      </c>
      <c r="F81" s="338"/>
      <c r="G81" s="339">
        <v>100</v>
      </c>
      <c r="H81" s="340">
        <v>2</v>
      </c>
      <c r="I81" s="341" t="s">
        <v>5</v>
      </c>
      <c r="J81" s="342" t="s">
        <v>183</v>
      </c>
      <c r="K81" s="343" t="s">
        <v>178</v>
      </c>
      <c r="L81" s="344">
        <f t="shared" si="19"/>
        <v>2</v>
      </c>
      <c r="M81" s="345"/>
      <c r="N81" s="101" t="str">
        <f>IF($G81&lt;60,"","○")</f>
        <v>○</v>
      </c>
      <c r="O81" s="346"/>
      <c r="P81" s="347"/>
      <c r="Q81" s="347"/>
      <c r="R81" s="348"/>
      <c r="S81" s="347"/>
      <c r="T81" s="347"/>
      <c r="U81" s="347"/>
      <c r="V81" s="347"/>
      <c r="W81" s="347"/>
      <c r="X81" s="349"/>
      <c r="Y81" s="350">
        <f t="shared" si="14"/>
        <v>2</v>
      </c>
      <c r="Z81" s="340"/>
      <c r="AA81" s="352">
        <f t="shared" si="16"/>
        <v>2</v>
      </c>
      <c r="AB81" s="353">
        <f t="shared" si="16"/>
        <v>2</v>
      </c>
      <c r="AC81" s="354"/>
      <c r="AD81" s="353">
        <f t="shared" si="17"/>
        <v>2</v>
      </c>
      <c r="AE81" s="353">
        <f t="shared" si="17"/>
        <v>2</v>
      </c>
      <c r="AF81" s="355"/>
      <c r="AG81" s="356"/>
      <c r="AH81" s="357"/>
      <c r="AI81" s="357"/>
      <c r="AJ81" s="357"/>
      <c r="AK81" s="358">
        <f t="shared" si="18"/>
        <v>2</v>
      </c>
      <c r="AL81" s="1"/>
    </row>
    <row r="82" spans="1:38" ht="10.5" customHeight="1">
      <c r="A82" s="4"/>
      <c r="B82" s="537"/>
      <c r="C82" s="536" t="s">
        <v>127</v>
      </c>
      <c r="D82" s="538" t="s">
        <v>13</v>
      </c>
      <c r="E82" s="359" t="s">
        <v>140</v>
      </c>
      <c r="F82" s="207"/>
      <c r="G82" s="73">
        <v>100</v>
      </c>
      <c r="H82" s="360">
        <v>8</v>
      </c>
      <c r="I82" s="309" t="s">
        <v>99</v>
      </c>
      <c r="J82" s="309" t="s">
        <v>111</v>
      </c>
      <c r="K82" s="361" t="s">
        <v>115</v>
      </c>
      <c r="L82" s="362">
        <f t="shared" si="19"/>
        <v>8</v>
      </c>
      <c r="M82" s="363">
        <f>IF($G82&lt;60,"",$H82)</f>
        <v>8</v>
      </c>
      <c r="N82" s="364" t="str">
        <f>IF($G82&lt;60,"","○")</f>
        <v>○</v>
      </c>
      <c r="O82" s="365"/>
      <c r="P82" s="365"/>
      <c r="Q82" s="365"/>
      <c r="R82" s="313" t="str">
        <f>IF($G82&lt;60,"","○")</f>
        <v>○</v>
      </c>
      <c r="S82" s="365"/>
      <c r="T82" s="365"/>
      <c r="U82" s="365"/>
      <c r="V82" s="365"/>
      <c r="W82" s="365"/>
      <c r="X82" s="366" t="str">
        <f>IF($G82&lt;60,"","◎")</f>
        <v>◎</v>
      </c>
      <c r="Y82" s="367">
        <f t="shared" si="14"/>
        <v>8</v>
      </c>
      <c r="Z82" s="331">
        <f t="shared" si="14"/>
        <v>8</v>
      </c>
      <c r="AA82" s="370">
        <f t="shared" si="16"/>
        <v>8</v>
      </c>
      <c r="AB82" s="371">
        <f>IF($G82&lt;60,"",$H82)</f>
        <v>8</v>
      </c>
      <c r="AC82" s="371">
        <f t="shared" si="16"/>
        <v>8</v>
      </c>
      <c r="AD82" s="371">
        <f t="shared" si="17"/>
        <v>8</v>
      </c>
      <c r="AE82" s="372"/>
      <c r="AF82" s="373"/>
      <c r="AG82" s="370">
        <f>IF($G82&lt;60,"",$H82)</f>
        <v>8</v>
      </c>
      <c r="AH82" s="372"/>
      <c r="AI82" s="372"/>
      <c r="AJ82" s="371">
        <f>IF($G82&lt;60,"",$H82)</f>
        <v>8</v>
      </c>
      <c r="AK82" s="22"/>
      <c r="AL82" s="1"/>
    </row>
    <row r="83" spans="1:38" ht="10.5" customHeight="1">
      <c r="A83" s="4"/>
      <c r="B83" s="537"/>
      <c r="C83" s="537"/>
      <c r="D83" s="539"/>
      <c r="E83" s="13" t="s">
        <v>141</v>
      </c>
      <c r="F83" s="137"/>
      <c r="G83" s="74">
        <v>100</v>
      </c>
      <c r="H83" s="169">
        <v>8</v>
      </c>
      <c r="I83" s="173" t="s">
        <v>119</v>
      </c>
      <c r="J83" s="173" t="s">
        <v>142</v>
      </c>
      <c r="K83" s="192" t="s">
        <v>115</v>
      </c>
      <c r="L83" s="226">
        <f t="shared" si="19"/>
        <v>8</v>
      </c>
      <c r="M83" s="235">
        <f>IF($G83&lt;60,"",$H83)</f>
        <v>8</v>
      </c>
      <c r="N83" s="139" t="str">
        <f>IF($G83&lt;60,"","○")</f>
        <v>○</v>
      </c>
      <c r="O83" s="91"/>
      <c r="P83" s="91"/>
      <c r="Q83" s="91"/>
      <c r="R83" s="95" t="str">
        <f>IF($G83&lt;60,"","○")</f>
        <v>○</v>
      </c>
      <c r="S83" s="91"/>
      <c r="T83" s="91"/>
      <c r="U83" s="91"/>
      <c r="V83" s="91"/>
      <c r="W83" s="91"/>
      <c r="X83" s="236" t="str">
        <f>IF($G83&lt;60,"","◎")</f>
        <v>◎</v>
      </c>
      <c r="Y83" s="156">
        <f t="shared" si="14"/>
        <v>8</v>
      </c>
      <c r="Z83" s="239">
        <f t="shared" si="14"/>
        <v>8</v>
      </c>
      <c r="AA83" s="60">
        <f t="shared" si="16"/>
        <v>8</v>
      </c>
      <c r="AB83" s="28"/>
      <c r="AC83" s="51">
        <f t="shared" si="16"/>
        <v>8</v>
      </c>
      <c r="AD83" s="51">
        <f t="shared" si="17"/>
        <v>8</v>
      </c>
      <c r="AE83" s="28"/>
      <c r="AF83" s="38"/>
      <c r="AG83" s="60">
        <f>IF($G83&lt;60,"",$H83)</f>
        <v>8</v>
      </c>
      <c r="AH83" s="28"/>
      <c r="AI83" s="28"/>
      <c r="AJ83" s="51">
        <f>IF($G83&lt;60,"",$H83)</f>
        <v>8</v>
      </c>
      <c r="AK83" s="38"/>
      <c r="AL83" s="1"/>
    </row>
    <row r="84" spans="1:38" ht="10.5" customHeight="1">
      <c r="A84" s="4"/>
      <c r="B84" s="537"/>
      <c r="C84" s="537"/>
      <c r="D84" s="539"/>
      <c r="E84" s="381" t="s">
        <v>189</v>
      </c>
      <c r="F84" s="208"/>
      <c r="G84" s="76">
        <v>100</v>
      </c>
      <c r="H84" s="161">
        <v>2</v>
      </c>
      <c r="I84" s="186" t="s">
        <v>99</v>
      </c>
      <c r="J84" s="186" t="s">
        <v>107</v>
      </c>
      <c r="K84" s="177" t="s">
        <v>114</v>
      </c>
      <c r="L84" s="228">
        <f t="shared" si="19"/>
        <v>2</v>
      </c>
      <c r="M84" s="266">
        <f>IF($G84&lt;60,"",$H84)</f>
        <v>2</v>
      </c>
      <c r="N84" s="141"/>
      <c r="O84" s="96"/>
      <c r="P84" s="96"/>
      <c r="Q84" s="96"/>
      <c r="R84" s="267"/>
      <c r="S84" s="96"/>
      <c r="T84" s="108" t="str">
        <f>IF($G84&lt;60,"","◎")</f>
        <v>◎</v>
      </c>
      <c r="U84" s="108" t="str">
        <f>IF($G84&lt;60,"","◎")</f>
        <v>◎</v>
      </c>
      <c r="V84" s="96"/>
      <c r="W84" s="108" t="str">
        <f>IF($G84&lt;60,"","◎")</f>
        <v>◎</v>
      </c>
      <c r="X84" s="98"/>
      <c r="Y84" s="151">
        <f t="shared" si="14"/>
        <v>2</v>
      </c>
      <c r="Z84" s="268">
        <f t="shared" si="14"/>
        <v>2</v>
      </c>
      <c r="AA84" s="61">
        <f t="shared" si="16"/>
        <v>2</v>
      </c>
      <c r="AB84" s="52">
        <f t="shared" si="16"/>
        <v>2</v>
      </c>
      <c r="AC84" s="52">
        <f t="shared" si="16"/>
        <v>2</v>
      </c>
      <c r="AD84" s="52">
        <f t="shared" si="17"/>
        <v>2</v>
      </c>
      <c r="AE84" s="34"/>
      <c r="AF84" s="35"/>
      <c r="AG84" s="61">
        <f>IF($G84&lt;60,"",$H84)</f>
        <v>2</v>
      </c>
      <c r="AH84" s="34"/>
      <c r="AI84" s="34"/>
      <c r="AJ84" s="52">
        <f>IF($G84&lt;60,"",$H84)</f>
        <v>2</v>
      </c>
      <c r="AK84" s="35"/>
      <c r="AL84" s="1"/>
    </row>
    <row r="85" spans="1:38" ht="10.5" customHeight="1">
      <c r="A85" s="4"/>
      <c r="B85" s="537"/>
      <c r="C85" s="537"/>
      <c r="D85" s="539"/>
      <c r="E85" s="382" t="s">
        <v>190</v>
      </c>
      <c r="F85" s="212"/>
      <c r="G85" s="383">
        <v>100</v>
      </c>
      <c r="H85" s="384">
        <v>1</v>
      </c>
      <c r="I85" s="385" t="s">
        <v>99</v>
      </c>
      <c r="J85" s="385" t="s">
        <v>109</v>
      </c>
      <c r="K85" s="386" t="s">
        <v>113</v>
      </c>
      <c r="L85" s="387">
        <f t="shared" si="19"/>
        <v>1</v>
      </c>
      <c r="M85" s="388">
        <f t="shared" si="19"/>
        <v>1</v>
      </c>
      <c r="N85" s="389"/>
      <c r="O85" s="390"/>
      <c r="P85" s="390"/>
      <c r="Q85" s="390"/>
      <c r="R85" s="391"/>
      <c r="S85" s="390"/>
      <c r="T85" s="390"/>
      <c r="U85" s="390"/>
      <c r="V85" s="390"/>
      <c r="W85" s="392" t="str">
        <f>IF($G85&lt;60,"","◎")</f>
        <v>◎</v>
      </c>
      <c r="X85" s="393"/>
      <c r="Y85" s="394">
        <f t="shared" ref="Y85:Z100" si="20">IF($G85&lt;60,"",$H85)</f>
        <v>1</v>
      </c>
      <c r="Z85" s="395">
        <f t="shared" si="20"/>
        <v>1</v>
      </c>
      <c r="AA85" s="396">
        <f t="shared" si="16"/>
        <v>1</v>
      </c>
      <c r="AB85" s="397">
        <f t="shared" si="16"/>
        <v>1</v>
      </c>
      <c r="AC85" s="398"/>
      <c r="AD85" s="397">
        <f t="shared" si="17"/>
        <v>1</v>
      </c>
      <c r="AE85" s="397">
        <f>IF($G85&lt;60,"",$H85)</f>
        <v>1</v>
      </c>
      <c r="AF85" s="399"/>
      <c r="AG85" s="400"/>
      <c r="AH85" s="398"/>
      <c r="AI85" s="398"/>
      <c r="AJ85" s="398"/>
      <c r="AK85" s="401">
        <f>IF($G85&lt;60,"",$H85)</f>
        <v>1</v>
      </c>
      <c r="AL85" s="242"/>
    </row>
    <row r="86" spans="1:38" ht="10.5" customHeight="1">
      <c r="A86" s="4"/>
      <c r="B86" s="537"/>
      <c r="C86" s="537"/>
      <c r="D86" s="538" t="s">
        <v>5</v>
      </c>
      <c r="E86" s="402" t="s">
        <v>146</v>
      </c>
      <c r="F86" s="403"/>
      <c r="G86" s="73">
        <v>100</v>
      </c>
      <c r="H86" s="165">
        <v>2</v>
      </c>
      <c r="I86" s="309" t="s">
        <v>5</v>
      </c>
      <c r="J86" s="187" t="s">
        <v>110</v>
      </c>
      <c r="K86" s="178" t="s">
        <v>112</v>
      </c>
      <c r="L86" s="225">
        <f>IF($G86&lt;60,"",$H86)</f>
        <v>2</v>
      </c>
      <c r="M86" s="233"/>
      <c r="N86" s="404"/>
      <c r="O86" s="312"/>
      <c r="P86" s="312"/>
      <c r="Q86" s="312"/>
      <c r="R86" s="312"/>
      <c r="S86" s="312"/>
      <c r="T86" s="312"/>
      <c r="U86" s="312"/>
      <c r="V86" s="312"/>
      <c r="W86" s="313" t="str">
        <f>IF($G86&lt;60,"","○")</f>
        <v>○</v>
      </c>
      <c r="X86" s="314"/>
      <c r="Y86" s="152">
        <f t="shared" si="20"/>
        <v>2</v>
      </c>
      <c r="Z86" s="315">
        <f t="shared" si="20"/>
        <v>2</v>
      </c>
      <c r="AA86" s="57">
        <f>IF($G86&lt;60,"",$H86)</f>
        <v>2</v>
      </c>
      <c r="AB86" s="48">
        <f>IF($G86&lt;60,"",$H86)</f>
        <v>2</v>
      </c>
      <c r="AC86" s="21"/>
      <c r="AD86" s="48">
        <f t="shared" si="17"/>
        <v>2</v>
      </c>
      <c r="AE86" s="48">
        <f>IF($G86&lt;60,"",$H86)</f>
        <v>2</v>
      </c>
      <c r="AF86" s="22"/>
      <c r="AG86" s="20"/>
      <c r="AH86" s="21"/>
      <c r="AI86" s="21"/>
      <c r="AJ86" s="21"/>
      <c r="AK86" s="62">
        <f>IF($G86&lt;60,"",$H86)</f>
        <v>2</v>
      </c>
      <c r="AL86" s="1"/>
    </row>
    <row r="87" spans="1:38" ht="10.5" customHeight="1">
      <c r="A87" s="4"/>
      <c r="B87" s="537"/>
      <c r="C87" s="537"/>
      <c r="D87" s="539"/>
      <c r="E87" s="15" t="s">
        <v>14</v>
      </c>
      <c r="F87" s="213"/>
      <c r="G87" s="75">
        <v>100</v>
      </c>
      <c r="H87" s="169">
        <v>2</v>
      </c>
      <c r="I87" s="264" t="s">
        <v>5</v>
      </c>
      <c r="J87" s="173" t="s">
        <v>107</v>
      </c>
      <c r="K87" s="192" t="s">
        <v>118</v>
      </c>
      <c r="L87" s="226">
        <f>IF($G87&lt;60,"",$H87)</f>
        <v>2</v>
      </c>
      <c r="M87" s="230"/>
      <c r="N87" s="142"/>
      <c r="O87" s="91"/>
      <c r="P87" s="91"/>
      <c r="Q87" s="91"/>
      <c r="R87" s="91"/>
      <c r="S87" s="91"/>
      <c r="T87" s="91"/>
      <c r="U87" s="95" t="str">
        <f>IF($G87&lt;60,"","○")</f>
        <v>○</v>
      </c>
      <c r="V87" s="91"/>
      <c r="W87" s="91"/>
      <c r="X87" s="92"/>
      <c r="Y87" s="156">
        <f t="shared" si="20"/>
        <v>2</v>
      </c>
      <c r="Z87" s="240">
        <f t="shared" si="20"/>
        <v>2</v>
      </c>
      <c r="AA87" s="60">
        <f>IF($G87&lt;60,"",$H87)</f>
        <v>2</v>
      </c>
      <c r="AB87" s="51">
        <f>IF($G87&lt;60,"",$H87)</f>
        <v>2</v>
      </c>
      <c r="AC87" s="28"/>
      <c r="AD87" s="51">
        <f>IF($G87&lt;60,"",$H87)</f>
        <v>2</v>
      </c>
      <c r="AE87" s="51">
        <f>IF($G87&lt;60,"",$H87)</f>
        <v>2</v>
      </c>
      <c r="AF87" s="38"/>
      <c r="AG87" s="265"/>
      <c r="AH87" s="28"/>
      <c r="AI87" s="28"/>
      <c r="AJ87" s="72"/>
      <c r="AK87" s="53">
        <f>IF($G87&lt;60,"",$H87)</f>
        <v>2</v>
      </c>
      <c r="AL87" s="1"/>
    </row>
    <row r="88" spans="1:38" ht="10.5" customHeight="1">
      <c r="A88" s="4"/>
      <c r="B88" s="537"/>
      <c r="C88" s="537"/>
      <c r="D88" s="539"/>
      <c r="E88" s="16" t="s">
        <v>16</v>
      </c>
      <c r="F88" s="213"/>
      <c r="G88" s="75">
        <v>100</v>
      </c>
      <c r="H88" s="169">
        <v>2</v>
      </c>
      <c r="I88" s="173" t="s">
        <v>5</v>
      </c>
      <c r="J88" s="173" t="s">
        <v>164</v>
      </c>
      <c r="K88" s="192" t="s">
        <v>112</v>
      </c>
      <c r="L88" s="226">
        <f t="shared" ref="L88:L102" si="21">IF($G88&lt;60,"",$H88)</f>
        <v>2</v>
      </c>
      <c r="M88" s="230"/>
      <c r="N88" s="142"/>
      <c r="O88" s="91"/>
      <c r="P88" s="91"/>
      <c r="Q88" s="91"/>
      <c r="R88" s="91"/>
      <c r="S88" s="91"/>
      <c r="T88" s="91"/>
      <c r="U88" s="91"/>
      <c r="V88" s="95" t="str">
        <f t="shared" ref="V88:V102" si="22">IF($G88&lt;60,"","○")</f>
        <v>○</v>
      </c>
      <c r="W88" s="91"/>
      <c r="X88" s="92"/>
      <c r="Y88" s="156">
        <f t="shared" si="20"/>
        <v>2</v>
      </c>
      <c r="Z88" s="240">
        <f t="shared" si="20"/>
        <v>2</v>
      </c>
      <c r="AA88" s="60">
        <f t="shared" ref="AA88:AD103" si="23">IF($G88&lt;60,"",$H88)</f>
        <v>2</v>
      </c>
      <c r="AB88" s="51">
        <f t="shared" si="23"/>
        <v>2</v>
      </c>
      <c r="AC88" s="51">
        <f t="shared" si="23"/>
        <v>2</v>
      </c>
      <c r="AD88" s="51">
        <f t="shared" si="23"/>
        <v>2</v>
      </c>
      <c r="AE88" s="28"/>
      <c r="AF88" s="38"/>
      <c r="AG88" s="60">
        <f t="shared" ref="AG88:AH102" si="24">IF($G88&lt;60,"",$H88)</f>
        <v>2</v>
      </c>
      <c r="AH88" s="51">
        <f t="shared" si="24"/>
        <v>2</v>
      </c>
      <c r="AI88" s="51">
        <f>IF($G88&lt;60,"",$H88)</f>
        <v>2</v>
      </c>
      <c r="AJ88" s="28"/>
      <c r="AK88" s="38"/>
      <c r="AL88" s="1"/>
    </row>
    <row r="89" spans="1:38" ht="10.5" customHeight="1">
      <c r="A89" s="4"/>
      <c r="B89" s="537"/>
      <c r="C89" s="537"/>
      <c r="D89" s="539"/>
      <c r="E89" s="319" t="s">
        <v>17</v>
      </c>
      <c r="F89" s="213"/>
      <c r="G89" s="75">
        <v>100</v>
      </c>
      <c r="H89" s="169">
        <v>2</v>
      </c>
      <c r="I89" s="173" t="s">
        <v>5</v>
      </c>
      <c r="J89" s="323" t="s">
        <v>109</v>
      </c>
      <c r="K89" s="192" t="s">
        <v>112</v>
      </c>
      <c r="L89" s="227">
        <f t="shared" si="21"/>
        <v>2</v>
      </c>
      <c r="M89" s="231"/>
      <c r="N89" s="119"/>
      <c r="O89" s="84"/>
      <c r="P89" s="84"/>
      <c r="Q89" s="84"/>
      <c r="R89" s="84"/>
      <c r="S89" s="84"/>
      <c r="T89" s="84"/>
      <c r="U89" s="84"/>
      <c r="V89" s="86" t="str">
        <f t="shared" si="22"/>
        <v>○</v>
      </c>
      <c r="W89" s="84"/>
      <c r="X89" s="85"/>
      <c r="Y89" s="150">
        <f t="shared" si="20"/>
        <v>2</v>
      </c>
      <c r="Z89" s="239">
        <f t="shared" si="20"/>
        <v>2</v>
      </c>
      <c r="AA89" s="60">
        <f t="shared" si="23"/>
        <v>2</v>
      </c>
      <c r="AB89" s="51">
        <f t="shared" si="23"/>
        <v>2</v>
      </c>
      <c r="AC89" s="51">
        <f t="shared" si="23"/>
        <v>2</v>
      </c>
      <c r="AD89" s="51">
        <f t="shared" si="23"/>
        <v>2</v>
      </c>
      <c r="AE89" s="28"/>
      <c r="AF89" s="38"/>
      <c r="AG89" s="56">
        <f t="shared" si="24"/>
        <v>2</v>
      </c>
      <c r="AH89" s="49">
        <f t="shared" si="24"/>
        <v>2</v>
      </c>
      <c r="AI89" s="49">
        <f>IF($G89&lt;60,"",$H89)</f>
        <v>2</v>
      </c>
      <c r="AJ89" s="24"/>
      <c r="AK89" s="25"/>
      <c r="AL89" s="1"/>
    </row>
    <row r="90" spans="1:38" ht="10.5" customHeight="1">
      <c r="A90" s="4"/>
      <c r="B90" s="537"/>
      <c r="C90" s="537"/>
      <c r="D90" s="539"/>
      <c r="E90" s="12" t="s">
        <v>18</v>
      </c>
      <c r="F90" s="213"/>
      <c r="G90" s="75">
        <v>100</v>
      </c>
      <c r="H90" s="169">
        <v>2</v>
      </c>
      <c r="I90" s="173" t="s">
        <v>5</v>
      </c>
      <c r="J90" s="173" t="s">
        <v>107</v>
      </c>
      <c r="K90" s="192" t="s">
        <v>112</v>
      </c>
      <c r="L90" s="227">
        <f t="shared" si="21"/>
        <v>2</v>
      </c>
      <c r="M90" s="231"/>
      <c r="N90" s="119"/>
      <c r="O90" s="84"/>
      <c r="P90" s="84"/>
      <c r="Q90" s="84"/>
      <c r="R90" s="84"/>
      <c r="S90" s="84"/>
      <c r="T90" s="84"/>
      <c r="U90" s="84"/>
      <c r="V90" s="86" t="str">
        <f t="shared" si="22"/>
        <v>○</v>
      </c>
      <c r="W90" s="84"/>
      <c r="X90" s="85"/>
      <c r="Y90" s="150">
        <f t="shared" si="20"/>
        <v>2</v>
      </c>
      <c r="Z90" s="239">
        <f t="shared" si="20"/>
        <v>2</v>
      </c>
      <c r="AA90" s="60">
        <f t="shared" si="23"/>
        <v>2</v>
      </c>
      <c r="AB90" s="51">
        <f t="shared" si="23"/>
        <v>2</v>
      </c>
      <c r="AC90" s="51">
        <f t="shared" si="23"/>
        <v>2</v>
      </c>
      <c r="AD90" s="51">
        <f t="shared" si="23"/>
        <v>2</v>
      </c>
      <c r="AE90" s="28"/>
      <c r="AF90" s="38"/>
      <c r="AG90" s="56">
        <f t="shared" si="24"/>
        <v>2</v>
      </c>
      <c r="AH90" s="49">
        <f t="shared" si="24"/>
        <v>2</v>
      </c>
      <c r="AI90" s="24"/>
      <c r="AJ90" s="24"/>
      <c r="AK90" s="25"/>
      <c r="AL90" s="1"/>
    </row>
    <row r="91" spans="1:38" ht="10.5" customHeight="1">
      <c r="A91" s="4"/>
      <c r="B91" s="537"/>
      <c r="C91" s="537"/>
      <c r="D91" s="539"/>
      <c r="E91" s="319" t="s">
        <v>25</v>
      </c>
      <c r="F91" s="213"/>
      <c r="G91" s="75">
        <v>100</v>
      </c>
      <c r="H91" s="169">
        <v>2</v>
      </c>
      <c r="I91" s="173" t="s">
        <v>5</v>
      </c>
      <c r="J91" s="323" t="s">
        <v>109</v>
      </c>
      <c r="K91" s="192" t="s">
        <v>112</v>
      </c>
      <c r="L91" s="227">
        <f t="shared" si="21"/>
        <v>2</v>
      </c>
      <c r="M91" s="231"/>
      <c r="N91" s="119"/>
      <c r="O91" s="84"/>
      <c r="P91" s="84"/>
      <c r="Q91" s="4"/>
      <c r="R91" s="84"/>
      <c r="S91" s="84"/>
      <c r="T91" s="84"/>
      <c r="U91" s="84"/>
      <c r="V91" s="86" t="str">
        <f t="shared" si="22"/>
        <v>○</v>
      </c>
      <c r="W91" s="84"/>
      <c r="X91" s="85"/>
      <c r="Y91" s="150">
        <f t="shared" si="20"/>
        <v>2</v>
      </c>
      <c r="Z91" s="239">
        <f t="shared" si="20"/>
        <v>2</v>
      </c>
      <c r="AA91" s="60">
        <f t="shared" si="23"/>
        <v>2</v>
      </c>
      <c r="AB91" s="51">
        <f t="shared" si="23"/>
        <v>2</v>
      </c>
      <c r="AC91" s="51">
        <f t="shared" si="23"/>
        <v>2</v>
      </c>
      <c r="AD91" s="51">
        <f t="shared" si="23"/>
        <v>2</v>
      </c>
      <c r="AE91" s="28"/>
      <c r="AF91" s="38"/>
      <c r="AG91" s="56">
        <f t="shared" si="24"/>
        <v>2</v>
      </c>
      <c r="AH91" s="49">
        <f t="shared" si="24"/>
        <v>2</v>
      </c>
      <c r="AI91" s="24"/>
      <c r="AJ91" s="24"/>
      <c r="AK91" s="25"/>
      <c r="AL91" s="1"/>
    </row>
    <row r="92" spans="1:38" ht="10.5" customHeight="1">
      <c r="A92" s="4"/>
      <c r="B92" s="537"/>
      <c r="C92" s="537"/>
      <c r="D92" s="539"/>
      <c r="E92" s="12" t="s">
        <v>15</v>
      </c>
      <c r="F92" s="213"/>
      <c r="G92" s="75">
        <v>100</v>
      </c>
      <c r="H92" s="169">
        <v>2</v>
      </c>
      <c r="I92" s="173" t="s">
        <v>5</v>
      </c>
      <c r="J92" s="173" t="s">
        <v>107</v>
      </c>
      <c r="K92" s="192" t="s">
        <v>112</v>
      </c>
      <c r="L92" s="227">
        <f t="shared" si="21"/>
        <v>2</v>
      </c>
      <c r="M92" s="231"/>
      <c r="N92" s="119"/>
      <c r="O92" s="84"/>
      <c r="P92" s="84"/>
      <c r="Q92" s="84"/>
      <c r="R92" s="84"/>
      <c r="S92" s="84"/>
      <c r="T92" s="84"/>
      <c r="U92" s="84"/>
      <c r="V92" s="86" t="str">
        <f t="shared" si="22"/>
        <v>○</v>
      </c>
      <c r="W92" s="84"/>
      <c r="X92" s="85"/>
      <c r="Y92" s="150">
        <f t="shared" si="20"/>
        <v>2</v>
      </c>
      <c r="Z92" s="239">
        <f t="shared" si="20"/>
        <v>2</v>
      </c>
      <c r="AA92" s="60">
        <f t="shared" si="23"/>
        <v>2</v>
      </c>
      <c r="AB92" s="51">
        <f t="shared" si="23"/>
        <v>2</v>
      </c>
      <c r="AC92" s="51">
        <f t="shared" si="23"/>
        <v>2</v>
      </c>
      <c r="AD92" s="51">
        <f t="shared" si="23"/>
        <v>2</v>
      </c>
      <c r="AE92" s="28"/>
      <c r="AF92" s="38"/>
      <c r="AG92" s="56">
        <f t="shared" si="24"/>
        <v>2</v>
      </c>
      <c r="AH92" s="49">
        <f t="shared" si="24"/>
        <v>2</v>
      </c>
      <c r="AI92" s="24"/>
      <c r="AJ92" s="24"/>
      <c r="AK92" s="25"/>
      <c r="AL92" s="1"/>
    </row>
    <row r="93" spans="1:38" ht="10.5" customHeight="1">
      <c r="A93" s="4"/>
      <c r="B93" s="537"/>
      <c r="C93" s="537"/>
      <c r="D93" s="539"/>
      <c r="E93" s="14" t="s">
        <v>160</v>
      </c>
      <c r="F93" s="213"/>
      <c r="G93" s="75">
        <v>100</v>
      </c>
      <c r="H93" s="169">
        <v>2</v>
      </c>
      <c r="I93" s="173" t="s">
        <v>5</v>
      </c>
      <c r="J93" s="173" t="s">
        <v>107</v>
      </c>
      <c r="K93" s="192" t="s">
        <v>112</v>
      </c>
      <c r="L93" s="227">
        <f t="shared" si="21"/>
        <v>2</v>
      </c>
      <c r="M93" s="231"/>
      <c r="N93" s="119"/>
      <c r="O93" s="84"/>
      <c r="P93" s="84"/>
      <c r="Q93" s="84"/>
      <c r="R93" s="84"/>
      <c r="S93" s="84"/>
      <c r="T93" s="84"/>
      <c r="U93" s="84"/>
      <c r="V93" s="86" t="str">
        <f t="shared" si="22"/>
        <v>○</v>
      </c>
      <c r="W93" s="84"/>
      <c r="X93" s="85"/>
      <c r="Y93" s="150">
        <f t="shared" si="20"/>
        <v>2</v>
      </c>
      <c r="Z93" s="239">
        <f t="shared" si="20"/>
        <v>2</v>
      </c>
      <c r="AA93" s="60">
        <f t="shared" si="23"/>
        <v>2</v>
      </c>
      <c r="AB93" s="51">
        <f t="shared" si="23"/>
        <v>2</v>
      </c>
      <c r="AC93" s="51">
        <f t="shared" si="23"/>
        <v>2</v>
      </c>
      <c r="AD93" s="51">
        <f t="shared" si="23"/>
        <v>2</v>
      </c>
      <c r="AE93" s="28"/>
      <c r="AF93" s="38"/>
      <c r="AG93" s="56">
        <f t="shared" si="24"/>
        <v>2</v>
      </c>
      <c r="AH93" s="49">
        <f t="shared" si="24"/>
        <v>2</v>
      </c>
      <c r="AI93" s="24"/>
      <c r="AJ93" s="24"/>
      <c r="AK93" s="25"/>
      <c r="AL93" s="1"/>
    </row>
    <row r="94" spans="1:38" ht="10.5" customHeight="1">
      <c r="A94" s="4"/>
      <c r="B94" s="537"/>
      <c r="C94" s="537"/>
      <c r="D94" s="539"/>
      <c r="E94" s="12" t="s">
        <v>88</v>
      </c>
      <c r="F94" s="213"/>
      <c r="G94" s="75">
        <v>100</v>
      </c>
      <c r="H94" s="169">
        <v>2</v>
      </c>
      <c r="I94" s="173" t="s">
        <v>5</v>
      </c>
      <c r="J94" s="173" t="s">
        <v>107</v>
      </c>
      <c r="K94" s="192" t="s">
        <v>112</v>
      </c>
      <c r="L94" s="227">
        <f t="shared" si="21"/>
        <v>2</v>
      </c>
      <c r="M94" s="231"/>
      <c r="N94" s="119"/>
      <c r="O94" s="84"/>
      <c r="P94" s="84"/>
      <c r="Q94" s="84"/>
      <c r="R94" s="84"/>
      <c r="S94" s="84"/>
      <c r="T94" s="84"/>
      <c r="U94" s="84"/>
      <c r="V94" s="86" t="str">
        <f t="shared" si="22"/>
        <v>○</v>
      </c>
      <c r="W94" s="84"/>
      <c r="X94" s="85"/>
      <c r="Y94" s="150">
        <f t="shared" si="20"/>
        <v>2</v>
      </c>
      <c r="Z94" s="239">
        <f t="shared" si="20"/>
        <v>2</v>
      </c>
      <c r="AA94" s="60">
        <f t="shared" si="23"/>
        <v>2</v>
      </c>
      <c r="AB94" s="51">
        <f t="shared" si="23"/>
        <v>2</v>
      </c>
      <c r="AC94" s="51">
        <f t="shared" si="23"/>
        <v>2</v>
      </c>
      <c r="AD94" s="51">
        <f t="shared" si="23"/>
        <v>2</v>
      </c>
      <c r="AE94" s="28"/>
      <c r="AF94" s="38"/>
      <c r="AG94" s="56">
        <f t="shared" si="24"/>
        <v>2</v>
      </c>
      <c r="AH94" s="49">
        <f t="shared" si="24"/>
        <v>2</v>
      </c>
      <c r="AI94" s="24"/>
      <c r="AJ94" s="24"/>
      <c r="AK94" s="25"/>
      <c r="AL94" s="1"/>
    </row>
    <row r="95" spans="1:38" ht="10.5" customHeight="1">
      <c r="A95" s="4"/>
      <c r="B95" s="537"/>
      <c r="C95" s="537"/>
      <c r="D95" s="539"/>
      <c r="E95" s="12" t="s">
        <v>89</v>
      </c>
      <c r="F95" s="213"/>
      <c r="G95" s="75">
        <v>100</v>
      </c>
      <c r="H95" s="169">
        <v>2</v>
      </c>
      <c r="I95" s="173" t="s">
        <v>5</v>
      </c>
      <c r="J95" s="173" t="s">
        <v>109</v>
      </c>
      <c r="K95" s="192" t="s">
        <v>112</v>
      </c>
      <c r="L95" s="227">
        <f t="shared" si="21"/>
        <v>2</v>
      </c>
      <c r="M95" s="231"/>
      <c r="N95" s="119"/>
      <c r="O95" s="84"/>
      <c r="P95" s="84"/>
      <c r="Q95" s="84"/>
      <c r="R95" s="84"/>
      <c r="S95" s="84"/>
      <c r="T95" s="84"/>
      <c r="U95" s="84"/>
      <c r="V95" s="86" t="str">
        <f t="shared" si="22"/>
        <v>○</v>
      </c>
      <c r="W95" s="84"/>
      <c r="X95" s="85"/>
      <c r="Y95" s="150">
        <f t="shared" si="20"/>
        <v>2</v>
      </c>
      <c r="Z95" s="239">
        <f t="shared" si="20"/>
        <v>2</v>
      </c>
      <c r="AA95" s="60">
        <f t="shared" si="23"/>
        <v>2</v>
      </c>
      <c r="AB95" s="51">
        <f t="shared" si="23"/>
        <v>2</v>
      </c>
      <c r="AC95" s="51">
        <f t="shared" si="23"/>
        <v>2</v>
      </c>
      <c r="AD95" s="51">
        <f t="shared" si="23"/>
        <v>2</v>
      </c>
      <c r="AE95" s="28"/>
      <c r="AF95" s="38"/>
      <c r="AG95" s="56">
        <f t="shared" si="24"/>
        <v>2</v>
      </c>
      <c r="AH95" s="49">
        <f t="shared" si="24"/>
        <v>2</v>
      </c>
      <c r="AI95" s="24"/>
      <c r="AJ95" s="24"/>
      <c r="AK95" s="25"/>
      <c r="AL95" s="1"/>
    </row>
    <row r="96" spans="1:38" ht="10.5" customHeight="1">
      <c r="A96" s="4"/>
      <c r="B96" s="537"/>
      <c r="C96" s="537"/>
      <c r="D96" s="539"/>
      <c r="E96" s="319" t="s">
        <v>87</v>
      </c>
      <c r="F96" s="213"/>
      <c r="G96" s="75">
        <v>100</v>
      </c>
      <c r="H96" s="169">
        <v>2</v>
      </c>
      <c r="I96" s="173" t="s">
        <v>5</v>
      </c>
      <c r="J96" s="323" t="s">
        <v>183</v>
      </c>
      <c r="K96" s="192" t="s">
        <v>112</v>
      </c>
      <c r="L96" s="227">
        <f t="shared" si="21"/>
        <v>2</v>
      </c>
      <c r="M96" s="231"/>
      <c r="N96" s="119"/>
      <c r="O96" s="84"/>
      <c r="P96" s="84"/>
      <c r="Q96" s="84"/>
      <c r="R96" s="84"/>
      <c r="S96" s="84"/>
      <c r="T96" s="84"/>
      <c r="U96" s="84"/>
      <c r="V96" s="86" t="str">
        <f t="shared" si="22"/>
        <v>○</v>
      </c>
      <c r="W96" s="84"/>
      <c r="X96" s="85"/>
      <c r="Y96" s="150">
        <f t="shared" si="20"/>
        <v>2</v>
      </c>
      <c r="Z96" s="239">
        <f>IF($G96&lt;60,"",$H96)</f>
        <v>2</v>
      </c>
      <c r="AA96" s="60">
        <f t="shared" si="23"/>
        <v>2</v>
      </c>
      <c r="AB96" s="51">
        <f t="shared" si="23"/>
        <v>2</v>
      </c>
      <c r="AC96" s="51">
        <f t="shared" si="23"/>
        <v>2</v>
      </c>
      <c r="AD96" s="51">
        <f t="shared" si="23"/>
        <v>2</v>
      </c>
      <c r="AE96" s="28"/>
      <c r="AF96" s="38"/>
      <c r="AG96" s="56">
        <f t="shared" si="24"/>
        <v>2</v>
      </c>
      <c r="AH96" s="49">
        <f t="shared" si="24"/>
        <v>2</v>
      </c>
      <c r="AI96" s="24"/>
      <c r="AJ96" s="24"/>
      <c r="AK96" s="25"/>
      <c r="AL96" s="1"/>
    </row>
    <row r="97" spans="1:38" ht="10.5" customHeight="1">
      <c r="A97" s="4"/>
      <c r="B97" s="537"/>
      <c r="C97" s="537"/>
      <c r="D97" s="539"/>
      <c r="E97" s="14" t="s">
        <v>12</v>
      </c>
      <c r="F97" s="209"/>
      <c r="G97" s="74">
        <v>100</v>
      </c>
      <c r="H97" s="167">
        <v>2</v>
      </c>
      <c r="I97" s="188" t="s">
        <v>5</v>
      </c>
      <c r="J97" s="188" t="s">
        <v>109</v>
      </c>
      <c r="K97" s="176" t="s">
        <v>112</v>
      </c>
      <c r="L97" s="227">
        <f t="shared" si="21"/>
        <v>2</v>
      </c>
      <c r="M97" s="231"/>
      <c r="N97" s="119"/>
      <c r="O97" s="84"/>
      <c r="P97" s="106"/>
      <c r="Q97" s="106"/>
      <c r="R97" s="106"/>
      <c r="S97" s="84"/>
      <c r="T97" s="84"/>
      <c r="U97" s="84"/>
      <c r="V97" s="86" t="str">
        <f t="shared" si="22"/>
        <v>○</v>
      </c>
      <c r="W97" s="84"/>
      <c r="X97" s="85"/>
      <c r="Y97" s="150">
        <f t="shared" si="20"/>
        <v>2</v>
      </c>
      <c r="Z97" s="239">
        <f t="shared" si="20"/>
        <v>2</v>
      </c>
      <c r="AA97" s="56">
        <f t="shared" si="23"/>
        <v>2</v>
      </c>
      <c r="AB97" s="49">
        <f t="shared" si="23"/>
        <v>2</v>
      </c>
      <c r="AC97" s="49">
        <f t="shared" si="23"/>
        <v>2</v>
      </c>
      <c r="AD97" s="49">
        <f t="shared" si="23"/>
        <v>2</v>
      </c>
      <c r="AE97" s="24"/>
      <c r="AF97" s="25"/>
      <c r="AG97" s="56">
        <f t="shared" si="24"/>
        <v>2</v>
      </c>
      <c r="AH97" s="49">
        <f t="shared" si="24"/>
        <v>2</v>
      </c>
      <c r="AI97" s="24"/>
      <c r="AJ97" s="24"/>
      <c r="AK97" s="25"/>
      <c r="AL97" s="1"/>
    </row>
    <row r="98" spans="1:38" ht="10.5" customHeight="1">
      <c r="A98" s="4"/>
      <c r="B98" s="537"/>
      <c r="C98" s="537"/>
      <c r="D98" s="539"/>
      <c r="E98" s="12" t="s">
        <v>132</v>
      </c>
      <c r="F98" s="213"/>
      <c r="G98" s="75">
        <v>100</v>
      </c>
      <c r="H98" s="169">
        <v>2</v>
      </c>
      <c r="I98" s="173" t="s">
        <v>5</v>
      </c>
      <c r="J98" s="173" t="s">
        <v>108</v>
      </c>
      <c r="K98" s="192" t="s">
        <v>112</v>
      </c>
      <c r="L98" s="227">
        <f t="shared" si="21"/>
        <v>2</v>
      </c>
      <c r="M98" s="231"/>
      <c r="N98" s="119"/>
      <c r="O98" s="84"/>
      <c r="P98" s="84"/>
      <c r="Q98" s="84"/>
      <c r="R98" s="84"/>
      <c r="S98" s="84"/>
      <c r="T98" s="84"/>
      <c r="U98" s="84"/>
      <c r="V98" s="86" t="str">
        <f t="shared" si="22"/>
        <v>○</v>
      </c>
      <c r="W98" s="84"/>
      <c r="X98" s="85"/>
      <c r="Y98" s="150">
        <f t="shared" si="20"/>
        <v>2</v>
      </c>
      <c r="Z98" s="239">
        <f t="shared" si="20"/>
        <v>2</v>
      </c>
      <c r="AA98" s="60">
        <f t="shared" si="23"/>
        <v>2</v>
      </c>
      <c r="AB98" s="51">
        <f t="shared" si="23"/>
        <v>2</v>
      </c>
      <c r="AC98" s="51">
        <f t="shared" si="23"/>
        <v>2</v>
      </c>
      <c r="AD98" s="51">
        <f t="shared" si="23"/>
        <v>2</v>
      </c>
      <c r="AE98" s="28"/>
      <c r="AF98" s="38"/>
      <c r="AG98" s="56">
        <f t="shared" si="24"/>
        <v>2</v>
      </c>
      <c r="AH98" s="49">
        <f t="shared" si="24"/>
        <v>2</v>
      </c>
      <c r="AI98" s="24"/>
      <c r="AJ98" s="24"/>
      <c r="AK98" s="25"/>
      <c r="AL98" s="1"/>
    </row>
    <row r="99" spans="1:38" ht="10.5" customHeight="1">
      <c r="A99" s="4"/>
      <c r="B99" s="537"/>
      <c r="C99" s="537"/>
      <c r="D99" s="539"/>
      <c r="E99" s="405" t="s">
        <v>55</v>
      </c>
      <c r="F99" s="213"/>
      <c r="G99" s="75">
        <v>100</v>
      </c>
      <c r="H99" s="169">
        <v>2</v>
      </c>
      <c r="I99" s="173" t="s">
        <v>5</v>
      </c>
      <c r="J99" s="173" t="s">
        <v>108</v>
      </c>
      <c r="K99" s="192" t="s">
        <v>112</v>
      </c>
      <c r="L99" s="227">
        <f t="shared" si="21"/>
        <v>2</v>
      </c>
      <c r="M99" s="231"/>
      <c r="N99" s="119"/>
      <c r="O99" s="84"/>
      <c r="P99" s="84"/>
      <c r="Q99" s="84"/>
      <c r="R99" s="84"/>
      <c r="S99" s="84"/>
      <c r="T99" s="84"/>
      <c r="U99" s="84"/>
      <c r="V99" s="86" t="str">
        <f t="shared" si="22"/>
        <v>○</v>
      </c>
      <c r="W99" s="84"/>
      <c r="X99" s="85"/>
      <c r="Y99" s="150">
        <f t="shared" si="20"/>
        <v>2</v>
      </c>
      <c r="Z99" s="239">
        <f t="shared" si="20"/>
        <v>2</v>
      </c>
      <c r="AA99" s="60">
        <f t="shared" si="23"/>
        <v>2</v>
      </c>
      <c r="AB99" s="51">
        <f t="shared" si="23"/>
        <v>2</v>
      </c>
      <c r="AC99" s="51">
        <f t="shared" si="23"/>
        <v>2</v>
      </c>
      <c r="AD99" s="51">
        <f t="shared" si="23"/>
        <v>2</v>
      </c>
      <c r="AE99" s="28"/>
      <c r="AF99" s="38"/>
      <c r="AG99" s="56">
        <f t="shared" si="24"/>
        <v>2</v>
      </c>
      <c r="AH99" s="49">
        <f t="shared" si="24"/>
        <v>2</v>
      </c>
      <c r="AI99" s="24"/>
      <c r="AJ99" s="24"/>
      <c r="AK99" s="25"/>
      <c r="AL99" s="1"/>
    </row>
    <row r="100" spans="1:38" ht="10.5" customHeight="1">
      <c r="A100" s="4"/>
      <c r="B100" s="537"/>
      <c r="C100" s="537"/>
      <c r="D100" s="539"/>
      <c r="E100" s="406" t="s">
        <v>191</v>
      </c>
      <c r="F100" s="407"/>
      <c r="G100" s="374">
        <v>100</v>
      </c>
      <c r="H100" s="375">
        <v>2</v>
      </c>
      <c r="I100" s="376" t="s">
        <v>5</v>
      </c>
      <c r="J100" s="341" t="s">
        <v>183</v>
      </c>
      <c r="K100" s="377" t="s">
        <v>112</v>
      </c>
      <c r="L100" s="378">
        <f t="shared" si="21"/>
        <v>2</v>
      </c>
      <c r="M100" s="408"/>
      <c r="N100" s="409"/>
      <c r="O100" s="379"/>
      <c r="P100" s="379"/>
      <c r="Q100" s="379"/>
      <c r="R100" s="379"/>
      <c r="S100" s="379"/>
      <c r="T100" s="379"/>
      <c r="U100" s="379"/>
      <c r="V100" s="410" t="str">
        <f t="shared" si="22"/>
        <v>○</v>
      </c>
      <c r="W100" s="379"/>
      <c r="X100" s="380"/>
      <c r="Y100" s="411">
        <f t="shared" si="20"/>
        <v>2</v>
      </c>
      <c r="Z100" s="412">
        <f t="shared" si="20"/>
        <v>2</v>
      </c>
      <c r="AA100" s="413">
        <f t="shared" si="23"/>
        <v>2</v>
      </c>
      <c r="AB100" s="414">
        <f t="shared" si="23"/>
        <v>2</v>
      </c>
      <c r="AC100" s="414">
        <f t="shared" si="23"/>
        <v>2</v>
      </c>
      <c r="AD100" s="414">
        <f t="shared" si="23"/>
        <v>2</v>
      </c>
      <c r="AE100" s="415"/>
      <c r="AF100" s="416"/>
      <c r="AG100" s="413">
        <f t="shared" si="24"/>
        <v>2</v>
      </c>
      <c r="AH100" s="414">
        <f t="shared" si="24"/>
        <v>2</v>
      </c>
      <c r="AI100" s="49">
        <f>IF($G100&lt;60,"",$H100)</f>
        <v>2</v>
      </c>
      <c r="AJ100" s="415"/>
      <c r="AK100" s="416"/>
      <c r="AL100" s="1"/>
    </row>
    <row r="101" spans="1:38" ht="10.5" customHeight="1">
      <c r="A101" s="4"/>
      <c r="B101" s="537"/>
      <c r="C101" s="537"/>
      <c r="D101" s="539"/>
      <c r="E101" s="66" t="s">
        <v>182</v>
      </c>
      <c r="F101" s="209"/>
      <c r="G101" s="74">
        <v>100</v>
      </c>
      <c r="H101" s="167">
        <v>2</v>
      </c>
      <c r="I101" s="188" t="s">
        <v>5</v>
      </c>
      <c r="J101" s="188" t="s">
        <v>183</v>
      </c>
      <c r="K101" s="176" t="s">
        <v>112</v>
      </c>
      <c r="L101" s="227">
        <f t="shared" si="21"/>
        <v>2</v>
      </c>
      <c r="M101" s="231"/>
      <c r="N101" s="119"/>
      <c r="O101" s="84"/>
      <c r="P101" s="84"/>
      <c r="Q101" s="84"/>
      <c r="R101" s="84"/>
      <c r="S101" s="84"/>
      <c r="T101" s="84"/>
      <c r="U101" s="84"/>
      <c r="V101" s="86" t="str">
        <f t="shared" si="22"/>
        <v>○</v>
      </c>
      <c r="W101" s="84"/>
      <c r="X101" s="85"/>
      <c r="Y101" s="150">
        <f t="shared" ref="Y101:Z103" si="25">IF($G101&lt;60,"",$H101)</f>
        <v>2</v>
      </c>
      <c r="Z101" s="239">
        <f t="shared" si="25"/>
        <v>2</v>
      </c>
      <c r="AA101" s="56">
        <f t="shared" si="23"/>
        <v>2</v>
      </c>
      <c r="AB101" s="49">
        <f t="shared" si="23"/>
        <v>2</v>
      </c>
      <c r="AC101" s="49">
        <f t="shared" si="23"/>
        <v>2</v>
      </c>
      <c r="AD101" s="49">
        <f t="shared" si="23"/>
        <v>2</v>
      </c>
      <c r="AE101" s="24"/>
      <c r="AF101" s="25"/>
      <c r="AG101" s="56">
        <f t="shared" si="24"/>
        <v>2</v>
      </c>
      <c r="AH101" s="49">
        <f t="shared" si="24"/>
        <v>2</v>
      </c>
      <c r="AI101" s="24"/>
      <c r="AJ101" s="24"/>
      <c r="AK101" s="25"/>
      <c r="AL101" s="1"/>
    </row>
    <row r="102" spans="1:38" ht="10.5" customHeight="1">
      <c r="A102" s="4"/>
      <c r="B102" s="537"/>
      <c r="C102" s="537"/>
      <c r="D102" s="539"/>
      <c r="E102" s="459" t="s">
        <v>200</v>
      </c>
      <c r="F102" s="209"/>
      <c r="G102" s="74">
        <v>100</v>
      </c>
      <c r="H102" s="167">
        <v>2</v>
      </c>
      <c r="I102" s="188" t="s">
        <v>5</v>
      </c>
      <c r="J102" s="188" t="s">
        <v>179</v>
      </c>
      <c r="K102" s="176" t="s">
        <v>112</v>
      </c>
      <c r="L102" s="227">
        <f t="shared" si="21"/>
        <v>2</v>
      </c>
      <c r="M102" s="231"/>
      <c r="N102" s="119"/>
      <c r="O102" s="84"/>
      <c r="P102" s="84"/>
      <c r="Q102" s="84"/>
      <c r="R102" s="84"/>
      <c r="S102" s="84"/>
      <c r="T102" s="84"/>
      <c r="U102" s="84"/>
      <c r="V102" s="86" t="str">
        <f t="shared" si="22"/>
        <v>○</v>
      </c>
      <c r="W102" s="84"/>
      <c r="X102" s="85"/>
      <c r="Y102" s="150">
        <f t="shared" si="25"/>
        <v>2</v>
      </c>
      <c r="Z102" s="239">
        <f t="shared" si="25"/>
        <v>2</v>
      </c>
      <c r="AA102" s="56">
        <f t="shared" si="23"/>
        <v>2</v>
      </c>
      <c r="AB102" s="49">
        <f t="shared" si="23"/>
        <v>2</v>
      </c>
      <c r="AC102" s="49">
        <f t="shared" si="23"/>
        <v>2</v>
      </c>
      <c r="AD102" s="49">
        <f t="shared" si="23"/>
        <v>2</v>
      </c>
      <c r="AE102" s="24"/>
      <c r="AF102" s="25"/>
      <c r="AG102" s="56">
        <f t="shared" si="24"/>
        <v>2</v>
      </c>
      <c r="AH102" s="49">
        <f t="shared" si="24"/>
        <v>2</v>
      </c>
      <c r="AI102" s="34"/>
      <c r="AJ102" s="34"/>
      <c r="AK102" s="35"/>
      <c r="AL102" s="1"/>
    </row>
    <row r="103" spans="1:38" ht="10.5" customHeight="1">
      <c r="A103" s="4"/>
      <c r="B103" s="537"/>
      <c r="C103" s="537"/>
      <c r="D103" s="539"/>
      <c r="E103" s="435" t="s">
        <v>229</v>
      </c>
      <c r="F103" s="436"/>
      <c r="G103" s="437">
        <v>100</v>
      </c>
      <c r="H103" s="168">
        <v>2</v>
      </c>
      <c r="I103" s="189" t="s">
        <v>5</v>
      </c>
      <c r="J103" s="438" t="s">
        <v>179</v>
      </c>
      <c r="K103" s="190" t="s">
        <v>112</v>
      </c>
      <c r="L103" s="439">
        <f>IF($G103&lt;60,"",$H103)</f>
        <v>2</v>
      </c>
      <c r="M103" s="440"/>
      <c r="N103" s="143"/>
      <c r="O103" s="100"/>
      <c r="P103" s="100"/>
      <c r="Q103" s="100"/>
      <c r="R103" s="100"/>
      <c r="S103" s="100"/>
      <c r="T103" s="87"/>
      <c r="U103" s="87"/>
      <c r="V103" s="94" t="str">
        <f>IF($G103&lt;60,"","○")</f>
        <v>○</v>
      </c>
      <c r="W103" s="87"/>
      <c r="X103" s="88"/>
      <c r="Y103" s="154">
        <f t="shared" si="25"/>
        <v>2</v>
      </c>
      <c r="Z103" s="241">
        <f t="shared" si="25"/>
        <v>2</v>
      </c>
      <c r="AA103" s="59">
        <f t="shared" si="23"/>
        <v>2</v>
      </c>
      <c r="AB103" s="50">
        <f t="shared" si="23"/>
        <v>2</v>
      </c>
      <c r="AC103" s="50">
        <f t="shared" si="23"/>
        <v>2</v>
      </c>
      <c r="AD103" s="50">
        <f t="shared" si="23"/>
        <v>2</v>
      </c>
      <c r="AE103" s="26"/>
      <c r="AF103" s="27"/>
      <c r="AG103" s="59">
        <f>IF($G103&lt;60,"",$H103)</f>
        <v>2</v>
      </c>
      <c r="AH103" s="50">
        <f>IF($G103&lt;60,"",$H103)</f>
        <v>2</v>
      </c>
      <c r="AI103" s="26"/>
      <c r="AJ103" s="26"/>
      <c r="AK103" s="27"/>
      <c r="AL103" s="1"/>
    </row>
    <row r="104" spans="1:38" ht="12.75" customHeight="1">
      <c r="A104" s="4"/>
      <c r="B104" s="555" t="s">
        <v>19</v>
      </c>
      <c r="C104" s="556"/>
      <c r="D104" s="556"/>
      <c r="E104" s="557"/>
      <c r="F104" s="557"/>
      <c r="G104" s="557"/>
      <c r="H104" s="557"/>
      <c r="I104" s="557"/>
      <c r="J104" s="557"/>
      <c r="K104" s="557"/>
      <c r="L104" s="560">
        <f>SUM(L9:L103)</f>
        <v>79</v>
      </c>
      <c r="M104" s="562">
        <f>SUM(M9:M103)</f>
        <v>30</v>
      </c>
      <c r="N104" s="250">
        <f>COUNTIF(N9:N103,"◎")</f>
        <v>2</v>
      </c>
      <c r="O104" s="564">
        <f>COUNTIF(O9:O103,"◎")</f>
        <v>1</v>
      </c>
      <c r="P104" s="469">
        <f>COUNTIF(P9:P103,"◎")</f>
        <v>5</v>
      </c>
      <c r="Q104" s="469">
        <f>COUNTIF(Q9:Q103,"◎")</f>
        <v>13</v>
      </c>
      <c r="R104" s="566">
        <f>COUNTIF(R9:R103,"◎")+COUNTIF(R9:R103,"○")</f>
        <v>5</v>
      </c>
      <c r="S104" s="568">
        <f>COUNTIF(S9:S103,"◎")</f>
        <v>2</v>
      </c>
      <c r="T104" s="566">
        <f>COUNTIF(T9:T103,"◎")</f>
        <v>4</v>
      </c>
      <c r="U104" s="469">
        <f>COUNTIF(U9:U103,"◎")</f>
        <v>1</v>
      </c>
      <c r="V104" s="566">
        <f>COUNTIF(V9:V103,"○")</f>
        <v>16</v>
      </c>
      <c r="W104" s="469">
        <f>COUNTIF(W9:W103,"◎")</f>
        <v>4</v>
      </c>
      <c r="X104" s="566">
        <f>COUNTIF(X9:X103,"◎")</f>
        <v>2</v>
      </c>
      <c r="Y104" s="570">
        <f>SUM(Y9:Y103)</f>
        <v>166</v>
      </c>
      <c r="Z104" s="570">
        <f>SUM(Z9:Z103)</f>
        <v>139</v>
      </c>
      <c r="AA104" s="587">
        <f t="shared" ref="AA104:AK104" si="26">SUM(AA9:AA103)</f>
        <v>79</v>
      </c>
      <c r="AB104" s="574">
        <f t="shared" si="26"/>
        <v>67</v>
      </c>
      <c r="AC104" s="574">
        <f t="shared" si="26"/>
        <v>50</v>
      </c>
      <c r="AD104" s="574">
        <f t="shared" si="26"/>
        <v>136</v>
      </c>
      <c r="AE104" s="574">
        <f t="shared" si="26"/>
        <v>64</v>
      </c>
      <c r="AF104" s="562">
        <f t="shared" si="26"/>
        <v>12</v>
      </c>
      <c r="AG104" s="587">
        <f t="shared" si="26"/>
        <v>101</v>
      </c>
      <c r="AH104" s="574">
        <f t="shared" si="26"/>
        <v>66</v>
      </c>
      <c r="AI104" s="574">
        <f t="shared" si="26"/>
        <v>16</v>
      </c>
      <c r="AJ104" s="574">
        <f t="shared" si="26"/>
        <v>35</v>
      </c>
      <c r="AK104" s="562">
        <f t="shared" si="26"/>
        <v>35</v>
      </c>
      <c r="AL104" s="1"/>
    </row>
    <row r="105" spans="1:38" ht="12.2" customHeight="1">
      <c r="A105" s="4"/>
      <c r="B105" s="558"/>
      <c r="C105" s="559"/>
      <c r="D105" s="559"/>
      <c r="E105" s="559"/>
      <c r="F105" s="559"/>
      <c r="G105" s="559"/>
      <c r="H105" s="559"/>
      <c r="I105" s="559"/>
      <c r="J105" s="559"/>
      <c r="K105" s="559"/>
      <c r="L105" s="561"/>
      <c r="M105" s="563"/>
      <c r="N105" s="251">
        <f>COUNTIF(N9:N103,"○")-3</f>
        <v>6</v>
      </c>
      <c r="O105" s="565"/>
      <c r="P105" s="470">
        <f>COUNTIF(P9:P103,"○")-1</f>
        <v>5</v>
      </c>
      <c r="Q105" s="470">
        <f>COUNTIF(Q9:Q103,"◎")+COUNTIF(Q9:Q103,"○")</f>
        <v>27</v>
      </c>
      <c r="R105" s="567">
        <f>COUNTIF(R10:R104,"◎")</f>
        <v>2</v>
      </c>
      <c r="S105" s="569"/>
      <c r="T105" s="567">
        <f>COUNTIF(T10:T104,"◎")</f>
        <v>4</v>
      </c>
      <c r="U105" s="470">
        <f>COUNTIF(U68:U68,"○")+COUNTIF(U87:U87,"○")</f>
        <v>2</v>
      </c>
      <c r="V105" s="567">
        <f>COUNTIF(V10:V104,"◎")</f>
        <v>0</v>
      </c>
      <c r="W105" s="470">
        <f>COUNTIF(W9:W103,"○")</f>
        <v>3</v>
      </c>
      <c r="X105" s="567">
        <f>COUNTIF(X10:X104,"◎")</f>
        <v>2</v>
      </c>
      <c r="Y105" s="571"/>
      <c r="Z105" s="571"/>
      <c r="AA105" s="588"/>
      <c r="AB105" s="575"/>
      <c r="AC105" s="575"/>
      <c r="AD105" s="575"/>
      <c r="AE105" s="575"/>
      <c r="AF105" s="563"/>
      <c r="AG105" s="588"/>
      <c r="AH105" s="575"/>
      <c r="AI105" s="575"/>
      <c r="AJ105" s="575"/>
      <c r="AK105" s="563"/>
      <c r="AL105" s="1"/>
    </row>
    <row r="106" spans="1:38" ht="11.25" customHeight="1">
      <c r="B106" s="578" t="s">
        <v>52</v>
      </c>
      <c r="C106" s="578"/>
      <c r="D106" s="578"/>
      <c r="E106" s="578"/>
      <c r="F106" s="578"/>
      <c r="G106" s="578"/>
      <c r="H106" s="578"/>
      <c r="I106" s="578"/>
      <c r="J106" s="578"/>
      <c r="K106" s="578"/>
      <c r="L106" s="579" t="s">
        <v>68</v>
      </c>
      <c r="M106" s="581" t="s">
        <v>236</v>
      </c>
      <c r="N106" s="417" t="s">
        <v>151</v>
      </c>
      <c r="O106" s="583" t="s">
        <v>148</v>
      </c>
      <c r="P106" s="418" t="s">
        <v>154</v>
      </c>
      <c r="Q106" s="472" t="s">
        <v>180</v>
      </c>
      <c r="R106" s="585" t="s">
        <v>154</v>
      </c>
      <c r="S106" s="595" t="s">
        <v>151</v>
      </c>
      <c r="T106" s="597" t="s">
        <v>181</v>
      </c>
      <c r="U106" s="472" t="s">
        <v>148</v>
      </c>
      <c r="V106" s="585" t="s">
        <v>149</v>
      </c>
      <c r="W106" s="472" t="s">
        <v>181</v>
      </c>
      <c r="X106" s="585" t="s">
        <v>151</v>
      </c>
      <c r="Y106" s="599" t="s">
        <v>144</v>
      </c>
      <c r="Z106" s="599" t="s">
        <v>143</v>
      </c>
      <c r="AA106" s="579" t="s">
        <v>68</v>
      </c>
      <c r="AB106" s="593" t="s">
        <v>147</v>
      </c>
      <c r="AC106" s="593" t="s">
        <v>123</v>
      </c>
      <c r="AD106" s="593" t="s">
        <v>122</v>
      </c>
      <c r="AE106" s="593" t="s">
        <v>69</v>
      </c>
      <c r="AF106" s="601" t="s">
        <v>139</v>
      </c>
      <c r="AG106" s="579" t="s">
        <v>70</v>
      </c>
      <c r="AH106" s="593" t="s">
        <v>71</v>
      </c>
      <c r="AI106" s="593" t="s">
        <v>72</v>
      </c>
      <c r="AJ106" s="593" t="s">
        <v>73</v>
      </c>
      <c r="AK106" s="601" t="s">
        <v>72</v>
      </c>
      <c r="AL106" s="1"/>
    </row>
    <row r="107" spans="1:38" ht="10.5" customHeight="1">
      <c r="B107" s="578"/>
      <c r="C107" s="578"/>
      <c r="D107" s="578"/>
      <c r="E107" s="578"/>
      <c r="F107" s="578"/>
      <c r="G107" s="578"/>
      <c r="H107" s="578"/>
      <c r="I107" s="578"/>
      <c r="J107" s="578"/>
      <c r="K107" s="578"/>
      <c r="L107" s="580"/>
      <c r="M107" s="582"/>
      <c r="N107" s="252" t="s">
        <v>139</v>
      </c>
      <c r="O107" s="584"/>
      <c r="P107" s="253" t="s">
        <v>153</v>
      </c>
      <c r="Q107" s="471" t="s">
        <v>149</v>
      </c>
      <c r="R107" s="586"/>
      <c r="S107" s="596"/>
      <c r="T107" s="598"/>
      <c r="U107" s="471" t="s">
        <v>150</v>
      </c>
      <c r="V107" s="586"/>
      <c r="W107" s="471" t="s">
        <v>150</v>
      </c>
      <c r="X107" s="586"/>
      <c r="Y107" s="600"/>
      <c r="Z107" s="600"/>
      <c r="AA107" s="580"/>
      <c r="AB107" s="594"/>
      <c r="AC107" s="594"/>
      <c r="AD107" s="594"/>
      <c r="AE107" s="594"/>
      <c r="AF107" s="602"/>
      <c r="AG107" s="580"/>
      <c r="AH107" s="594"/>
      <c r="AI107" s="594"/>
      <c r="AJ107" s="594"/>
      <c r="AK107" s="602"/>
      <c r="AL107" s="1"/>
    </row>
    <row r="108" spans="1:38" ht="15" customHeight="1">
      <c r="E108" s="205"/>
      <c r="N108" s="254" t="s">
        <v>155</v>
      </c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6"/>
      <c r="Z108" s="256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5"/>
      <c r="AK108" s="255"/>
      <c r="AL108" s="1"/>
    </row>
    <row r="109" spans="1:38" ht="15" customHeight="1">
      <c r="N109" s="254" t="s">
        <v>152</v>
      </c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6"/>
      <c r="Z109" s="256"/>
      <c r="AA109" s="255"/>
      <c r="AB109" s="255"/>
      <c r="AC109" s="255"/>
      <c r="AD109" s="255"/>
      <c r="AE109" s="255"/>
      <c r="AF109" s="255"/>
      <c r="AG109" s="255"/>
      <c r="AH109" s="255"/>
      <c r="AI109" s="255"/>
      <c r="AJ109" s="255"/>
      <c r="AK109" s="255"/>
    </row>
    <row r="110" spans="1:38" ht="15" customHeight="1">
      <c r="E110" s="217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1"/>
    </row>
    <row r="111" spans="1:38" ht="15" customHeight="1">
      <c r="E111" s="218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1"/>
    </row>
    <row r="112" spans="1:38" ht="15" customHeight="1"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1"/>
    </row>
    <row r="113" spans="5:38" ht="15" customHeight="1"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1"/>
    </row>
    <row r="114" spans="5:38" ht="15" customHeight="1"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1"/>
    </row>
  </sheetData>
  <sheetProtection sheet="1"/>
  <protectedRanges>
    <protectedRange sqref="G103" name="入力１"/>
  </protectedRanges>
  <mergeCells count="91">
    <mergeCell ref="S2:Y2"/>
    <mergeCell ref="AA2:AE2"/>
    <mergeCell ref="AF2:AK2"/>
    <mergeCell ref="S3:Y3"/>
    <mergeCell ref="AA3:AK3"/>
    <mergeCell ref="B4:E8"/>
    <mergeCell ref="F4:F8"/>
    <mergeCell ref="G4:G8"/>
    <mergeCell ref="H4:H8"/>
    <mergeCell ref="I4:I8"/>
    <mergeCell ref="J4:J8"/>
    <mergeCell ref="K4:K8"/>
    <mergeCell ref="L4:AK4"/>
    <mergeCell ref="L5:Z5"/>
    <mergeCell ref="AA5:AK5"/>
    <mergeCell ref="L6:L8"/>
    <mergeCell ref="M6:M8"/>
    <mergeCell ref="N6:X6"/>
    <mergeCell ref="AA6:AC7"/>
    <mergeCell ref="AD6:AD8"/>
    <mergeCell ref="AE6:AE8"/>
    <mergeCell ref="AF6:AF8"/>
    <mergeCell ref="AG6:AK7"/>
    <mergeCell ref="N7:O7"/>
    <mergeCell ref="P7:Q7"/>
    <mergeCell ref="R7:S7"/>
    <mergeCell ref="T7:U7"/>
    <mergeCell ref="V7:X7"/>
    <mergeCell ref="Y7:Y8"/>
    <mergeCell ref="Z7:Z8"/>
    <mergeCell ref="B9:B68"/>
    <mergeCell ref="C9:C33"/>
    <mergeCell ref="D9:D15"/>
    <mergeCell ref="D16:D33"/>
    <mergeCell ref="C34:C68"/>
    <mergeCell ref="D34:D53"/>
    <mergeCell ref="D54:D68"/>
    <mergeCell ref="B69:B103"/>
    <mergeCell ref="C69:C74"/>
    <mergeCell ref="D69:D71"/>
    <mergeCell ref="D72:D74"/>
    <mergeCell ref="C75:C81"/>
    <mergeCell ref="D75:D77"/>
    <mergeCell ref="D78:D81"/>
    <mergeCell ref="C82:C103"/>
    <mergeCell ref="D82:D85"/>
    <mergeCell ref="D86:D103"/>
    <mergeCell ref="B104:K105"/>
    <mergeCell ref="L104:L105"/>
    <mergeCell ref="M104:M105"/>
    <mergeCell ref="O104:O105"/>
    <mergeCell ref="R104:R105"/>
    <mergeCell ref="S104:S105"/>
    <mergeCell ref="AH104:AH105"/>
    <mergeCell ref="AA104:AA105"/>
    <mergeCell ref="AB104:AB105"/>
    <mergeCell ref="T104:T105"/>
    <mergeCell ref="V104:V105"/>
    <mergeCell ref="X104:X105"/>
    <mergeCell ref="Y104:Y105"/>
    <mergeCell ref="Z104:Z105"/>
    <mergeCell ref="AJ104:AJ105"/>
    <mergeCell ref="AK104:AK105"/>
    <mergeCell ref="B106:K107"/>
    <mergeCell ref="L106:L107"/>
    <mergeCell ref="M106:M107"/>
    <mergeCell ref="O106:O107"/>
    <mergeCell ref="R106:R107"/>
    <mergeCell ref="S106:S107"/>
    <mergeCell ref="T106:T107"/>
    <mergeCell ref="AC104:AC105"/>
    <mergeCell ref="V106:V107"/>
    <mergeCell ref="X106:X107"/>
    <mergeCell ref="Y106:Y107"/>
    <mergeCell ref="Z106:Z107"/>
    <mergeCell ref="AA106:AA107"/>
    <mergeCell ref="AI104:AI105"/>
    <mergeCell ref="AD104:AD105"/>
    <mergeCell ref="AE104:AE105"/>
    <mergeCell ref="AF104:AF105"/>
    <mergeCell ref="AG104:AG105"/>
    <mergeCell ref="AH106:AH107"/>
    <mergeCell ref="AI106:AI107"/>
    <mergeCell ref="AJ106:AJ107"/>
    <mergeCell ref="AK106:AK107"/>
    <mergeCell ref="AB106:AB107"/>
    <mergeCell ref="AC106:AC107"/>
    <mergeCell ref="AD106:AD107"/>
    <mergeCell ref="AE106:AE107"/>
    <mergeCell ref="AF106:AF107"/>
    <mergeCell ref="AG106:AG107"/>
  </mergeCells>
  <phoneticPr fontId="1"/>
  <pageMargins left="0.78740157480314965" right="0.39370078740157483" top="0.98425196850393704" bottom="0.43307086614173229" header="0.51181102362204722" footer="0.51181102362204722"/>
  <pageSetup paperSize="8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25"/>
  <sheetViews>
    <sheetView workbookViewId="0">
      <selection activeCell="E39" sqref="E39"/>
    </sheetView>
  </sheetViews>
  <sheetFormatPr defaultRowHeight="13.5"/>
  <sheetData>
    <row r="1" spans="1:1">
      <c r="A1" t="s">
        <v>207</v>
      </c>
    </row>
    <row r="2" spans="1:1">
      <c r="A2" t="s">
        <v>208</v>
      </c>
    </row>
    <row r="3" spans="1:1">
      <c r="A3" t="s">
        <v>209</v>
      </c>
    </row>
    <row r="4" spans="1:1">
      <c r="A4" s="424" t="s">
        <v>210</v>
      </c>
    </row>
    <row r="5" spans="1:1">
      <c r="A5" t="s">
        <v>211</v>
      </c>
    </row>
    <row r="7" spans="1:1">
      <c r="A7" t="s">
        <v>212</v>
      </c>
    </row>
    <row r="8" spans="1:1">
      <c r="A8" t="s">
        <v>213</v>
      </c>
    </row>
    <row r="10" spans="1:1">
      <c r="A10" t="s">
        <v>214</v>
      </c>
    </row>
    <row r="11" spans="1:1">
      <c r="A11" s="425" t="s">
        <v>215</v>
      </c>
    </row>
    <row r="12" spans="1:1">
      <c r="A12" s="425" t="s">
        <v>216</v>
      </c>
    </row>
    <row r="13" spans="1:1">
      <c r="A13" s="425" t="s">
        <v>217</v>
      </c>
    </row>
    <row r="14" spans="1:1">
      <c r="A14" s="425" t="s">
        <v>218</v>
      </c>
    </row>
    <row r="15" spans="1:1">
      <c r="A15" s="425" t="s">
        <v>219</v>
      </c>
    </row>
    <row r="16" spans="1:1">
      <c r="A16" s="425" t="s">
        <v>220</v>
      </c>
    </row>
    <row r="17" spans="1:1">
      <c r="A17" s="425" t="s">
        <v>221</v>
      </c>
    </row>
    <row r="18" spans="1:1">
      <c r="A18" s="426" t="s">
        <v>222</v>
      </c>
    </row>
    <row r="19" spans="1:1">
      <c r="A19" s="427" t="s">
        <v>223</v>
      </c>
    </row>
    <row r="20" spans="1:1">
      <c r="A20" s="428" t="s">
        <v>228</v>
      </c>
    </row>
    <row r="22" spans="1:1">
      <c r="A22" t="s">
        <v>224</v>
      </c>
    </row>
    <row r="23" spans="1:1">
      <c r="A23" s="425" t="s">
        <v>225</v>
      </c>
    </row>
    <row r="24" spans="1:1">
      <c r="A24" s="425" t="s">
        <v>226</v>
      </c>
    </row>
    <row r="25" spans="1:1">
      <c r="A25" s="425" t="s">
        <v>227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(H31) 19-E</vt:lpstr>
      <vt:lpstr>(R2) 20-E</vt:lpstr>
      <vt:lpstr>(R3) 21-E</vt:lpstr>
      <vt:lpstr>(R4) 22-E</vt:lpstr>
      <vt:lpstr>注意事項</vt:lpstr>
      <vt:lpstr>'(H31) 19-E'!Print_Area</vt:lpstr>
      <vt:lpstr>'(R2) 20-E'!Print_Area</vt:lpstr>
      <vt:lpstr>'(R3) 21-E'!Print_Area</vt:lpstr>
      <vt:lpstr>'(R4) 22-E'!Print_Area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佐藤秀則</dc:creator>
  <cp:lastModifiedBy>田中 大輔_大分</cp:lastModifiedBy>
  <cp:lastPrinted>2025-03-12T20:57:54Z</cp:lastPrinted>
  <dcterms:created xsi:type="dcterms:W3CDTF">2004-03-15T02:00:26Z</dcterms:created>
  <dcterms:modified xsi:type="dcterms:W3CDTF">2026-01-25T13:40:07Z</dcterms:modified>
</cp:coreProperties>
</file>